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W:\RSR\ОТДЕЛ ИСПБ\000-G.3\G.3 - Services\25.02.25 Nasoki Services - PRIEM 3\Application Services\Annexes-to Fiill In\"/>
    </mc:Choice>
  </mc:AlternateContent>
  <bookViews>
    <workbookView xWindow="0" yWindow="0" windowWidth="19200" windowHeight="6345" tabRatio="727"/>
  </bookViews>
  <sheets>
    <sheet name="Обща информация" sheetId="67" r:id="rId1"/>
    <sheet name="T1" sheetId="1" r:id="rId2"/>
    <sheet name="Т1А" sheetId="56" r:id="rId3"/>
    <sheet name="Т1Б" sheetId="63" r:id="rId4"/>
    <sheet name="Т2А" sheetId="65" r:id="rId5"/>
    <sheet name="Т2" sheetId="2" r:id="rId6"/>
    <sheet name="Т3" sheetId="3" r:id="rId7"/>
    <sheet name="Т4" sheetId="4" r:id="rId8"/>
    <sheet name="T5" sheetId="38" r:id="rId9"/>
    <sheet name="Т6" sheetId="6" r:id="rId10"/>
    <sheet name="Т7" sheetId="9" r:id="rId11"/>
    <sheet name="T8" sheetId="8" r:id="rId12"/>
    <sheet name="T9" sheetId="10" r:id="rId13"/>
    <sheet name="Т10" sheetId="62" r:id="rId14"/>
    <sheet name="T11" sheetId="11" r:id="rId15"/>
    <sheet name="NPV" sheetId="72" r:id="rId16"/>
    <sheet name="показатели за оценка" sheetId="71" r:id="rId17"/>
  </sheets>
  <definedNames>
    <definedName name="_xlnm.Print_Area" localSheetId="1">'T1'!$A$6:$J$29</definedName>
    <definedName name="_xlnm.Print_Area" localSheetId="14">'T11'!$A$6:$F$33</definedName>
    <definedName name="_xlnm.Print_Area" localSheetId="8">'T5'!$A$1:$H$65</definedName>
    <definedName name="_xlnm.Print_Area" localSheetId="11">'T8'!$A$1:$F$21</definedName>
    <definedName name="_xlnm.Print_Area" localSheetId="12">'T9'!$A$1:$F$13</definedName>
    <definedName name="_xlnm.Print_Area" localSheetId="0">'Обща информация'!$A$1:$K$85</definedName>
    <definedName name="_xlnm.Print_Area" localSheetId="5">Т2!$A$1:$F$146</definedName>
    <definedName name="_xlnm.Print_Area" localSheetId="4">Т2А!$A$1:$X$34</definedName>
    <definedName name="_xlnm.Print_Area" localSheetId="6">Т3!$A$1:$E$28</definedName>
    <definedName name="_xlnm.Print_Area" localSheetId="7">Т4!$A$4:$E$16</definedName>
    <definedName name="_xlnm.Print_Area" localSheetId="9">Т6!$A$1:$M$16</definedName>
    <definedName name="_xlnm.Print_Area" localSheetId="10">Т7!$A$1:$F$26</definedName>
  </definedNames>
  <calcPr calcId="162913"/>
  <webPublishing targetScreenSize="1024x768" codePage="125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6" l="1"/>
  <c r="C13" i="3"/>
  <c r="D9" i="11" s="1"/>
  <c r="F11" i="2"/>
  <c r="F15" i="2" s="1"/>
  <c r="G7" i="38" l="1"/>
  <c r="G6" i="38"/>
  <c r="G9" i="38" s="1"/>
  <c r="G8" i="38"/>
  <c r="C16" i="4"/>
  <c r="D13" i="11" s="1"/>
  <c r="E8" i="6"/>
  <c r="E9" i="6"/>
  <c r="E10" i="6"/>
  <c r="E11" i="6"/>
  <c r="E12" i="6"/>
  <c r="E13" i="6"/>
  <c r="E14" i="6"/>
  <c r="E15" i="6"/>
  <c r="E16" i="6"/>
  <c r="B16" i="6"/>
  <c r="F14" i="2"/>
  <c r="F13" i="2"/>
  <c r="F12" i="2"/>
  <c r="D110" i="2" l="1"/>
  <c r="D100" i="2"/>
  <c r="D90" i="2"/>
  <c r="D80" i="2"/>
  <c r="D70" i="2"/>
  <c r="D60" i="2"/>
  <c r="D50" i="2"/>
  <c r="D40" i="2"/>
  <c r="D30" i="2"/>
  <c r="D20" i="2"/>
  <c r="C20" i="2"/>
  <c r="C30" i="2" s="1"/>
  <c r="C40" i="2" s="1"/>
  <c r="C50" i="2" s="1"/>
  <c r="C60" i="2" s="1"/>
  <c r="C70" i="2" s="1"/>
  <c r="C80" i="2" s="1"/>
  <c r="C90" i="2" s="1"/>
  <c r="C100" i="2" s="1"/>
  <c r="C110" i="2" s="1"/>
  <c r="B20" i="2"/>
  <c r="B30" i="2" s="1"/>
  <c r="B40" i="2" s="1"/>
  <c r="B50" i="2" s="1"/>
  <c r="B60" i="2" s="1"/>
  <c r="B70" i="2" s="1"/>
  <c r="B80" i="2" s="1"/>
  <c r="B90" i="2" s="1"/>
  <c r="B100" i="2" s="1"/>
  <c r="B110" i="2" s="1"/>
  <c r="I17" i="56"/>
  <c r="J17" i="56"/>
  <c r="H17" i="56"/>
  <c r="I26" i="1"/>
  <c r="C17" i="9" s="1"/>
  <c r="J26" i="1"/>
  <c r="H26" i="1"/>
  <c r="G12" i="1" l="1"/>
  <c r="G13" i="1"/>
  <c r="G14" i="1"/>
  <c r="G15" i="1"/>
  <c r="G16" i="1"/>
  <c r="G17" i="1"/>
  <c r="G18" i="1"/>
  <c r="G19" i="1"/>
  <c r="G20" i="1"/>
  <c r="G21" i="1"/>
  <c r="G22" i="1"/>
  <c r="G23" i="1"/>
  <c r="G24" i="1"/>
  <c r="G25" i="1"/>
  <c r="F110" i="2"/>
  <c r="F111" i="2"/>
  <c r="F112" i="2"/>
  <c r="F113" i="2"/>
  <c r="F114" i="2"/>
  <c r="F100" i="2"/>
  <c r="F101" i="2"/>
  <c r="F102" i="2"/>
  <c r="F103" i="2"/>
  <c r="F104" i="2"/>
  <c r="F90" i="2"/>
  <c r="F91" i="2"/>
  <c r="F92" i="2"/>
  <c r="F93" i="2"/>
  <c r="F94" i="2"/>
  <c r="F80" i="2"/>
  <c r="F81" i="2"/>
  <c r="F82" i="2"/>
  <c r="F83" i="2"/>
  <c r="F84" i="2"/>
  <c r="F70" i="2"/>
  <c r="F71" i="2"/>
  <c r="F72" i="2"/>
  <c r="F73" i="2"/>
  <c r="F74" i="2"/>
  <c r="F60" i="2"/>
  <c r="F61" i="2"/>
  <c r="F62" i="2"/>
  <c r="F63" i="2"/>
  <c r="F64" i="2"/>
  <c r="F50" i="2"/>
  <c r="F51" i="2"/>
  <c r="F52" i="2"/>
  <c r="F53" i="2"/>
  <c r="F54" i="2"/>
  <c r="F40" i="2"/>
  <c r="F41" i="2"/>
  <c r="F42" i="2"/>
  <c r="F43" i="2"/>
  <c r="F44" i="2"/>
  <c r="F30" i="2"/>
  <c r="F31" i="2"/>
  <c r="F32" i="2"/>
  <c r="F33" i="2"/>
  <c r="F34" i="2"/>
  <c r="F20" i="2"/>
  <c r="F21" i="2"/>
  <c r="F22" i="2"/>
  <c r="F23" i="2"/>
  <c r="F24" i="2"/>
  <c r="G17" i="56"/>
  <c r="G8" i="56"/>
  <c r="G9" i="56"/>
  <c r="G10" i="56"/>
  <c r="G11" i="56"/>
  <c r="G12" i="56"/>
  <c r="G13" i="56"/>
  <c r="G14" i="56"/>
  <c r="G15" i="56"/>
  <c r="G16" i="56"/>
  <c r="G7" i="56"/>
  <c r="D14" i="72"/>
  <c r="D13" i="72"/>
  <c r="D12" i="72"/>
  <c r="D11" i="72"/>
  <c r="D10" i="72"/>
  <c r="D9" i="72"/>
  <c r="D8" i="72"/>
  <c r="D7" i="72"/>
  <c r="D16" i="72"/>
  <c r="D15" i="72"/>
  <c r="H16" i="11" l="1"/>
  <c r="I16" i="11"/>
  <c r="J16" i="11"/>
  <c r="K16" i="11"/>
  <c r="L16" i="11"/>
  <c r="M16" i="11"/>
  <c r="N16" i="11"/>
  <c r="G13" i="10"/>
  <c r="H13" i="10"/>
  <c r="I13" i="10"/>
  <c r="J13" i="10"/>
  <c r="K13" i="10"/>
  <c r="L13" i="10"/>
  <c r="M13" i="10"/>
  <c r="C13" i="10"/>
  <c r="D16" i="11"/>
  <c r="D8" i="11"/>
  <c r="D15" i="11"/>
  <c r="D14" i="11"/>
  <c r="G40" i="62"/>
  <c r="G39" i="62"/>
  <c r="G38" i="62"/>
  <c r="G37" i="62"/>
  <c r="G36" i="62"/>
  <c r="G35" i="62"/>
  <c r="G34" i="62"/>
  <c r="G33" i="62"/>
  <c r="G32" i="62"/>
  <c r="G31" i="62"/>
  <c r="G27" i="62"/>
  <c r="G26" i="62"/>
  <c r="G25" i="62"/>
  <c r="G24" i="62"/>
  <c r="G23" i="62"/>
  <c r="G22" i="62"/>
  <c r="G21" i="62"/>
  <c r="G20" i="62"/>
  <c r="G19" i="62"/>
  <c r="G18" i="62"/>
  <c r="G6" i="62"/>
  <c r="G7" i="62"/>
  <c r="G8" i="62"/>
  <c r="G9" i="62"/>
  <c r="G10" i="62"/>
  <c r="G11" i="62"/>
  <c r="G12" i="62"/>
  <c r="G13" i="62"/>
  <c r="G14" i="62"/>
  <c r="G5" i="62"/>
  <c r="B31" i="62"/>
  <c r="B18" i="62"/>
  <c r="B5" i="62"/>
  <c r="O8" i="6"/>
  <c r="R9" i="6"/>
  <c r="E7" i="6"/>
  <c r="M7" i="6" s="1"/>
  <c r="B8" i="6"/>
  <c r="B9" i="6"/>
  <c r="B10" i="6"/>
  <c r="B11" i="6"/>
  <c r="B12" i="6"/>
  <c r="B13" i="6"/>
  <c r="B14" i="6"/>
  <c r="B15" i="6"/>
  <c r="G11" i="1"/>
  <c r="G26" i="1" s="1"/>
  <c r="E4" i="10" s="1"/>
  <c r="E13" i="10" s="1"/>
  <c r="F16" i="11" s="1"/>
  <c r="B7" i="6"/>
  <c r="E13" i="3"/>
  <c r="F9" i="11" s="1"/>
  <c r="F13" i="3"/>
  <c r="G9" i="11" s="1"/>
  <c r="G13" i="3"/>
  <c r="H9" i="11" s="1"/>
  <c r="H13" i="3"/>
  <c r="I9" i="11" s="1"/>
  <c r="I13" i="3"/>
  <c r="J9" i="11" s="1"/>
  <c r="J13" i="3"/>
  <c r="K9" i="11" s="1"/>
  <c r="K13" i="3"/>
  <c r="L9" i="11" s="1"/>
  <c r="L13" i="3"/>
  <c r="M9" i="11" s="1"/>
  <c r="M13" i="3"/>
  <c r="N9" i="11" s="1"/>
  <c r="D13" i="3"/>
  <c r="E9" i="11" s="1"/>
  <c r="J16" i="4"/>
  <c r="K13" i="11" s="1"/>
  <c r="K16" i="4"/>
  <c r="L13" i="11" s="1"/>
  <c r="D16" i="4"/>
  <c r="E13" i="11" s="1"/>
  <c r="E58" i="38"/>
  <c r="F58" i="38" s="1"/>
  <c r="E57" i="38"/>
  <c r="F57" i="38" s="1"/>
  <c r="G57" i="38" s="1"/>
  <c r="E56" i="38"/>
  <c r="F56" i="38" s="1"/>
  <c r="E53" i="38"/>
  <c r="F53" i="38" s="1"/>
  <c r="E52" i="38"/>
  <c r="F52" i="38" s="1"/>
  <c r="G52" i="38" s="1"/>
  <c r="E51" i="38"/>
  <c r="F51" i="38" s="1"/>
  <c r="E48" i="38"/>
  <c r="E47" i="38"/>
  <c r="F47" i="38" s="1"/>
  <c r="G47" i="38" s="1"/>
  <c r="E46" i="38"/>
  <c r="F46" i="38" s="1"/>
  <c r="E43" i="38"/>
  <c r="F43" i="38" s="1"/>
  <c r="E42" i="38"/>
  <c r="F42" i="38" s="1"/>
  <c r="G42" i="38" s="1"/>
  <c r="E41" i="38"/>
  <c r="F41" i="38" s="1"/>
  <c r="E38" i="38"/>
  <c r="F38" i="38" s="1"/>
  <c r="E37" i="38"/>
  <c r="F37" i="38" s="1"/>
  <c r="G37" i="38" s="1"/>
  <c r="E36" i="38"/>
  <c r="F36" i="38" s="1"/>
  <c r="E33" i="38"/>
  <c r="F33" i="38" s="1"/>
  <c r="E32" i="38"/>
  <c r="F32" i="38" s="1"/>
  <c r="E31" i="38"/>
  <c r="F31" i="38" s="1"/>
  <c r="E28" i="38"/>
  <c r="F28" i="38" s="1"/>
  <c r="E27" i="38"/>
  <c r="F27" i="38" s="1"/>
  <c r="G27" i="38" s="1"/>
  <c r="E26" i="38"/>
  <c r="F26" i="38" s="1"/>
  <c r="E23" i="38"/>
  <c r="F23" i="38" s="1"/>
  <c r="G23" i="38" s="1"/>
  <c r="E22" i="38"/>
  <c r="F22" i="38" s="1"/>
  <c r="E21" i="38"/>
  <c r="F21" i="38" s="1"/>
  <c r="E18" i="38"/>
  <c r="F18" i="38" s="1"/>
  <c r="E17" i="38"/>
  <c r="F17" i="38" s="1"/>
  <c r="E16" i="38"/>
  <c r="F16" i="38" s="1"/>
  <c r="E12" i="38"/>
  <c r="F12" i="38" s="1"/>
  <c r="G12" i="38" s="1"/>
  <c r="E13" i="38"/>
  <c r="F13" i="38" s="1"/>
  <c r="G13" i="38" s="1"/>
  <c r="E11" i="38"/>
  <c r="F11" i="38" s="1"/>
  <c r="G11" i="38" s="1"/>
  <c r="M16" i="4"/>
  <c r="N13" i="11" s="1"/>
  <c r="E28" i="2"/>
  <c r="E38" i="2" s="1"/>
  <c r="E29" i="2"/>
  <c r="E39" i="2" s="1"/>
  <c r="E49" i="2" s="1"/>
  <c r="E59" i="2" s="1"/>
  <c r="E27" i="2"/>
  <c r="E37" i="2" s="1"/>
  <c r="E47" i="2" s="1"/>
  <c r="D108" i="2"/>
  <c r="D109" i="2"/>
  <c r="D107" i="2"/>
  <c r="D98" i="2"/>
  <c r="D99" i="2"/>
  <c r="D97" i="2"/>
  <c r="D88" i="2"/>
  <c r="D89" i="2"/>
  <c r="D87" i="2"/>
  <c r="D78" i="2"/>
  <c r="D79" i="2"/>
  <c r="D77" i="2"/>
  <c r="D68" i="2"/>
  <c r="D69" i="2"/>
  <c r="D67" i="2"/>
  <c r="D58" i="2"/>
  <c r="D59" i="2"/>
  <c r="D57" i="2"/>
  <c r="D48" i="2"/>
  <c r="D49" i="2"/>
  <c r="D47" i="2"/>
  <c r="D38" i="2"/>
  <c r="D39" i="2"/>
  <c r="D37" i="2"/>
  <c r="D28" i="2"/>
  <c r="D29" i="2"/>
  <c r="D27" i="2"/>
  <c r="D18" i="2"/>
  <c r="F18" i="2" s="1"/>
  <c r="D19" i="2"/>
  <c r="F19" i="2" s="1"/>
  <c r="D17" i="2"/>
  <c r="F17" i="2" s="1"/>
  <c r="W11" i="65"/>
  <c r="U11" i="65"/>
  <c r="S11" i="65"/>
  <c r="Q11" i="65"/>
  <c r="O11" i="65"/>
  <c r="M11" i="65"/>
  <c r="K11" i="65"/>
  <c r="I11" i="65"/>
  <c r="G11" i="65"/>
  <c r="E11" i="65"/>
  <c r="C11" i="65"/>
  <c r="C18" i="2"/>
  <c r="C28" i="2" s="1"/>
  <c r="C38" i="2" s="1"/>
  <c r="C48" i="2" s="1"/>
  <c r="C58" i="2" s="1"/>
  <c r="C68" i="2" s="1"/>
  <c r="C78" i="2" s="1"/>
  <c r="C88" i="2" s="1"/>
  <c r="C98" i="2" s="1"/>
  <c r="C108" i="2" s="1"/>
  <c r="C19" i="2"/>
  <c r="C29" i="2" s="1"/>
  <c r="C39" i="2" s="1"/>
  <c r="C49" i="2" s="1"/>
  <c r="C59" i="2" s="1"/>
  <c r="C69" i="2" s="1"/>
  <c r="C79" i="2" s="1"/>
  <c r="C89" i="2" s="1"/>
  <c r="C99" i="2" s="1"/>
  <c r="C109" i="2" s="1"/>
  <c r="C17" i="2"/>
  <c r="C27" i="2" s="1"/>
  <c r="C37" i="2" s="1"/>
  <c r="C47" i="2" s="1"/>
  <c r="C57" i="2" s="1"/>
  <c r="C67" i="2" s="1"/>
  <c r="C77" i="2" s="1"/>
  <c r="C87" i="2" s="1"/>
  <c r="C97" i="2" s="1"/>
  <c r="C107" i="2" s="1"/>
  <c r="B18" i="2"/>
  <c r="B28" i="2" s="1"/>
  <c r="B38" i="2" s="1"/>
  <c r="B48" i="2" s="1"/>
  <c r="B58" i="2" s="1"/>
  <c r="B68" i="2" s="1"/>
  <c r="B78" i="2" s="1"/>
  <c r="B88" i="2" s="1"/>
  <c r="B98" i="2" s="1"/>
  <c r="B108" i="2" s="1"/>
  <c r="B19" i="2"/>
  <c r="B29" i="2" s="1"/>
  <c r="B39" i="2" s="1"/>
  <c r="B49" i="2" s="1"/>
  <c r="B59" i="2" s="1"/>
  <c r="B69" i="2" s="1"/>
  <c r="B79" i="2" s="1"/>
  <c r="B89" i="2" s="1"/>
  <c r="B99" i="2" s="1"/>
  <c r="B109" i="2" s="1"/>
  <c r="B17" i="2"/>
  <c r="B27" i="2" s="1"/>
  <c r="B37" i="2" s="1"/>
  <c r="B47" i="2" s="1"/>
  <c r="B57" i="2" s="1"/>
  <c r="B67" i="2" s="1"/>
  <c r="B77" i="2" s="1"/>
  <c r="B87" i="2" s="1"/>
  <c r="B97" i="2" s="1"/>
  <c r="B107" i="2" s="1"/>
  <c r="G56" i="38" l="1"/>
  <c r="G51" i="38"/>
  <c r="G32" i="38"/>
  <c r="F38" i="2"/>
  <c r="F29" i="2"/>
  <c r="F28" i="2"/>
  <c r="G41" i="62"/>
  <c r="D19" i="11"/>
  <c r="D10" i="11"/>
  <c r="G36" i="38"/>
  <c r="G16" i="38"/>
  <c r="G41" i="38"/>
  <c r="G17" i="38"/>
  <c r="G46" i="38"/>
  <c r="G21" i="38"/>
  <c r="G22" i="38"/>
  <c r="G26" i="38"/>
  <c r="G31" i="38"/>
  <c r="F39" i="2"/>
  <c r="F49" i="2"/>
  <c r="F59" i="2"/>
  <c r="M9" i="6"/>
  <c r="R8" i="6"/>
  <c r="J8" i="6"/>
  <c r="K9" i="6"/>
  <c r="P7" i="6"/>
  <c r="K7" i="6"/>
  <c r="M8" i="6"/>
  <c r="P9" i="6"/>
  <c r="I7" i="6"/>
  <c r="K8" i="6"/>
  <c r="N9" i="6"/>
  <c r="Q7" i="6"/>
  <c r="I9" i="6"/>
  <c r="L7" i="6"/>
  <c r="N8" i="6"/>
  <c r="Q9" i="6"/>
  <c r="I8" i="6"/>
  <c r="L9" i="6"/>
  <c r="O7" i="6"/>
  <c r="Q8" i="6"/>
  <c r="P8" i="6"/>
  <c r="J7" i="6"/>
  <c r="L8" i="6"/>
  <c r="O9" i="6"/>
  <c r="R7" i="6"/>
  <c r="N7" i="6"/>
  <c r="J9" i="6"/>
  <c r="B6" i="9"/>
  <c r="D4" i="10"/>
  <c r="D13" i="10" s="1"/>
  <c r="E16" i="11" s="1"/>
  <c r="F4" i="10"/>
  <c r="F13" i="10" s="1"/>
  <c r="G16" i="11" s="1"/>
  <c r="E23" i="11"/>
  <c r="E18" i="72"/>
  <c r="H16" i="4"/>
  <c r="I13" i="11" s="1"/>
  <c r="G16" i="4"/>
  <c r="H13" i="11" s="1"/>
  <c r="L16" i="4"/>
  <c r="M13" i="11" s="1"/>
  <c r="G58" i="38"/>
  <c r="G53" i="38"/>
  <c r="F48" i="38"/>
  <c r="G48" i="38" s="1"/>
  <c r="G43" i="38"/>
  <c r="G38" i="38"/>
  <c r="G39" i="38" s="1"/>
  <c r="J15" i="11" s="1"/>
  <c r="G33" i="38"/>
  <c r="G28" i="38"/>
  <c r="G18" i="38"/>
  <c r="G28" i="62"/>
  <c r="G15" i="62"/>
  <c r="I16" i="4"/>
  <c r="J13" i="11" s="1"/>
  <c r="F16" i="4"/>
  <c r="G13" i="11" s="1"/>
  <c r="E16" i="4"/>
  <c r="F13" i="11" s="1"/>
  <c r="E48" i="2"/>
  <c r="E58" i="2" s="1"/>
  <c r="F58" i="2" s="1"/>
  <c r="E69" i="2"/>
  <c r="E79" i="2" s="1"/>
  <c r="E89" i="2" s="1"/>
  <c r="E99" i="2" s="1"/>
  <c r="F99" i="2" s="1"/>
  <c r="F47" i="2"/>
  <c r="E57" i="2"/>
  <c r="E67" i="2" s="1"/>
  <c r="F57" i="2"/>
  <c r="F37" i="2"/>
  <c r="G14" i="38"/>
  <c r="E15" i="11" s="1"/>
  <c r="F27" i="2"/>
  <c r="F25" i="2"/>
  <c r="E8" i="11" s="1"/>
  <c r="E10" i="11" s="1"/>
  <c r="G34" i="38" l="1"/>
  <c r="I15" i="11" s="1"/>
  <c r="G54" i="38"/>
  <c r="M15" i="11" s="1"/>
  <c r="G24" i="38"/>
  <c r="G15" i="11" s="1"/>
  <c r="N17" i="6"/>
  <c r="M17" i="6"/>
  <c r="I14" i="11" s="1"/>
  <c r="K17" i="6"/>
  <c r="O17" i="6"/>
  <c r="K14" i="11" s="1"/>
  <c r="G59" i="38"/>
  <c r="N15" i="11" s="1"/>
  <c r="G49" i="38"/>
  <c r="L15" i="11" s="1"/>
  <c r="G29" i="38"/>
  <c r="H15" i="11" s="1"/>
  <c r="G19" i="38"/>
  <c r="F15" i="11" s="1"/>
  <c r="F35" i="2"/>
  <c r="P17" i="6"/>
  <c r="L14" i="11" s="1"/>
  <c r="L17" i="6"/>
  <c r="H14" i="11" s="1"/>
  <c r="R17" i="6"/>
  <c r="N14" i="11" s="1"/>
  <c r="Q17" i="6"/>
  <c r="J17" i="6"/>
  <c r="I17" i="6"/>
  <c r="E14" i="11" s="1"/>
  <c r="D20" i="11"/>
  <c r="D21" i="11" s="1"/>
  <c r="D22" i="11" s="1"/>
  <c r="D24" i="11" s="1"/>
  <c r="G14" i="11"/>
  <c r="F14" i="11"/>
  <c r="G44" i="38"/>
  <c r="K15" i="11" s="1"/>
  <c r="F79" i="2"/>
  <c r="F48" i="2"/>
  <c r="F55" i="2" s="1"/>
  <c r="H8" i="11" s="1"/>
  <c r="H10" i="11" s="1"/>
  <c r="F89" i="2"/>
  <c r="F69" i="2"/>
  <c r="M14" i="11"/>
  <c r="J14" i="11"/>
  <c r="C6" i="9"/>
  <c r="D4" i="8" s="1"/>
  <c r="D14" i="8" s="1"/>
  <c r="E18" i="11" s="1"/>
  <c r="E6" i="9"/>
  <c r="B7" i="9" s="1"/>
  <c r="F8" i="11"/>
  <c r="F10" i="11" s="1"/>
  <c r="F45" i="2"/>
  <c r="G8" i="11" s="1"/>
  <c r="G10" i="11" s="1"/>
  <c r="F65" i="2"/>
  <c r="I8" i="11" s="1"/>
  <c r="I10" i="11" s="1"/>
  <c r="E68" i="2"/>
  <c r="F68" i="2" s="1"/>
  <c r="E109" i="2"/>
  <c r="F109" i="2" s="1"/>
  <c r="F67" i="2"/>
  <c r="E77" i="2"/>
  <c r="E19" i="11" l="1"/>
  <c r="C7" i="9"/>
  <c r="E4" i="8" s="1"/>
  <c r="E14" i="8" s="1"/>
  <c r="F18" i="11" s="1"/>
  <c r="F19" i="11" s="1"/>
  <c r="F20" i="11" s="1"/>
  <c r="E7" i="9"/>
  <c r="B8" i="9" s="1"/>
  <c r="E78" i="2"/>
  <c r="F78" i="2" s="1"/>
  <c r="F75" i="2"/>
  <c r="J8" i="11" s="1"/>
  <c r="J10" i="11" s="1"/>
  <c r="F77" i="2"/>
  <c r="E87" i="2"/>
  <c r="E20" i="11" l="1"/>
  <c r="F21" i="11"/>
  <c r="F22" i="11" s="1"/>
  <c r="F24" i="11" s="1"/>
  <c r="C8" i="72" s="1"/>
  <c r="E8" i="72" s="1"/>
  <c r="C8" i="9"/>
  <c r="F4" i="8" s="1"/>
  <c r="F14" i="8" s="1"/>
  <c r="G18" i="11" s="1"/>
  <c r="G19" i="11" s="1"/>
  <c r="G20" i="11" s="1"/>
  <c r="G21" i="11" s="1"/>
  <c r="G22" i="11" s="1"/>
  <c r="G24" i="11" s="1"/>
  <c r="C9" i="72" s="1"/>
  <c r="E9" i="72" s="1"/>
  <c r="E8" i="9"/>
  <c r="B9" i="9" s="1"/>
  <c r="F85" i="2"/>
  <c r="K8" i="11" s="1"/>
  <c r="K10" i="11" s="1"/>
  <c r="E88" i="2"/>
  <c r="F88" i="2" s="1"/>
  <c r="E97" i="2"/>
  <c r="F87" i="2"/>
  <c r="E21" i="11" l="1"/>
  <c r="E22" i="11" s="1"/>
  <c r="E24" i="11" s="1"/>
  <c r="C7" i="72" s="1"/>
  <c r="E7" i="72" s="1"/>
  <c r="C9" i="9"/>
  <c r="G4" i="8" s="1"/>
  <c r="G14" i="8" s="1"/>
  <c r="H18" i="11" s="1"/>
  <c r="H19" i="11" s="1"/>
  <c r="H20" i="11" s="1"/>
  <c r="E9" i="9"/>
  <c r="B10" i="9" s="1"/>
  <c r="F95" i="2"/>
  <c r="L8" i="11" s="1"/>
  <c r="L10" i="11" s="1"/>
  <c r="E98" i="2"/>
  <c r="F98" i="2" s="1"/>
  <c r="E107" i="2"/>
  <c r="F107" i="2" s="1"/>
  <c r="F97" i="2"/>
  <c r="C10" i="9" l="1"/>
  <c r="H4" i="8" s="1"/>
  <c r="H14" i="8" s="1"/>
  <c r="I18" i="11" s="1"/>
  <c r="I19" i="11" s="1"/>
  <c r="I20" i="11" s="1"/>
  <c r="E10" i="9"/>
  <c r="B11" i="9" s="1"/>
  <c r="H21" i="11"/>
  <c r="H22" i="11" s="1"/>
  <c r="H24" i="11" s="1"/>
  <c r="C10" i="72" s="1"/>
  <c r="E10" i="72" s="1"/>
  <c r="E108" i="2"/>
  <c r="F105" i="2"/>
  <c r="M8" i="11" s="1"/>
  <c r="M10" i="11" s="1"/>
  <c r="F108" i="2" l="1"/>
  <c r="F115" i="2" s="1"/>
  <c r="N8" i="11" s="1"/>
  <c r="N10" i="11" s="1"/>
  <c r="E11" i="9"/>
  <c r="B12" i="9" s="1"/>
  <c r="C11" i="9"/>
  <c r="I4" i="8" s="1"/>
  <c r="I14" i="8" s="1"/>
  <c r="J18" i="11" s="1"/>
  <c r="J19" i="11" s="1"/>
  <c r="J20" i="11" s="1"/>
  <c r="J21" i="11" s="1"/>
  <c r="J22" i="11" s="1"/>
  <c r="J24" i="11" s="1"/>
  <c r="C12" i="72" s="1"/>
  <c r="E12" i="72" s="1"/>
  <c r="I21" i="11"/>
  <c r="I22" i="11" s="1"/>
  <c r="I24" i="11" s="1"/>
  <c r="C11" i="72" s="1"/>
  <c r="E11" i="72" s="1"/>
  <c r="E12" i="9" l="1"/>
  <c r="B13" i="9" s="1"/>
  <c r="C12" i="9"/>
  <c r="J4" i="8" l="1"/>
  <c r="J14" i="8" s="1"/>
  <c r="K18" i="11" s="1"/>
  <c r="K19" i="11" s="1"/>
  <c r="K20" i="11" s="1"/>
  <c r="K21" i="11" s="1"/>
  <c r="K22" i="11" s="1"/>
  <c r="K24" i="11" s="1"/>
  <c r="C13" i="72" s="1"/>
  <c r="E13" i="72" s="1"/>
  <c r="K4" i="8"/>
  <c r="K14" i="8" s="1"/>
  <c r="L18" i="11" s="1"/>
  <c r="L19" i="11" s="1"/>
  <c r="L20" i="11" s="1"/>
  <c r="L21" i="11" s="1"/>
  <c r="L22" i="11" s="1"/>
  <c r="L24" i="11" s="1"/>
  <c r="C14" i="72" s="1"/>
  <c r="E14" i="72" s="1"/>
  <c r="E13" i="9"/>
  <c r="B14" i="9" s="1"/>
  <c r="C13" i="9"/>
  <c r="E14" i="9" l="1"/>
  <c r="B15" i="9" s="1"/>
  <c r="C14" i="9"/>
  <c r="L4" i="8" s="1"/>
  <c r="L14" i="8" s="1"/>
  <c r="M18" i="11" s="1"/>
  <c r="M19" i="11" s="1"/>
  <c r="M20" i="11" s="1"/>
  <c r="M21" i="11" s="1"/>
  <c r="M22" i="11" s="1"/>
  <c r="M24" i="11" s="1"/>
  <c r="C15" i="72" s="1"/>
  <c r="E15" i="72" s="1"/>
  <c r="E15" i="9" l="1"/>
  <c r="C15" i="9"/>
  <c r="M4" i="8" s="1"/>
  <c r="M14" i="8" s="1"/>
  <c r="N18" i="11" s="1"/>
  <c r="N19" i="11" s="1"/>
  <c r="N20" i="11" s="1"/>
  <c r="N21" i="11" s="1"/>
  <c r="N22" i="11" s="1"/>
  <c r="N24" i="11" s="1"/>
  <c r="C16" i="72" s="1"/>
  <c r="E16" i="72" s="1"/>
  <c r="E17" i="72" s="1"/>
  <c r="E19" i="72" s="1"/>
</calcChain>
</file>

<file path=xl/sharedStrings.xml><?xml version="1.0" encoding="utf-8"?>
<sst xmlns="http://schemas.openxmlformats.org/spreadsheetml/2006/main" count="528" uniqueCount="299">
  <si>
    <t>Таблица 1</t>
  </si>
  <si>
    <t>(лева)</t>
  </si>
  <si>
    <t>Инвестиция</t>
  </si>
  <si>
    <t>Единична цена</t>
  </si>
  <si>
    <t>Стойност</t>
  </si>
  <si>
    <t>Вид</t>
  </si>
  <si>
    <t>К-во</t>
  </si>
  <si>
    <t>мярка</t>
  </si>
  <si>
    <t>Собствени средства (%)</t>
  </si>
  <si>
    <t>Кредит (%)</t>
  </si>
  <si>
    <t>Общо:</t>
  </si>
  <si>
    <t>Други
 (%)</t>
  </si>
  <si>
    <t>Предходна година/Последен отчетен период</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</si>
  <si>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</si>
  <si>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</si>
  <si>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</si>
  <si>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</si>
  <si>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</si>
  <si>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</si>
  <si>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</si>
  <si>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</si>
  <si>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</si>
  <si>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</si>
  <si>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</si>
  <si>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Амортизационна квота</t>
  </si>
  <si>
    <t>Година</t>
  </si>
  <si>
    <t>Остатъчна сума в началото на годината</t>
  </si>
  <si>
    <t>Главница</t>
  </si>
  <si>
    <t>Вид на кредита</t>
  </si>
  <si>
    <t>Други разходи</t>
  </si>
  <si>
    <t>Индекс</t>
  </si>
  <si>
    <t>I. Приходи:</t>
  </si>
  <si>
    <t>Общо приходи (1+2)</t>
  </si>
  <si>
    <t>A. Разходи за дейността:</t>
  </si>
  <si>
    <t>Б. Финансови разходи:</t>
  </si>
  <si>
    <t>Общо разходи (3+4+5+6+7)</t>
  </si>
  <si>
    <t>I</t>
  </si>
  <si>
    <t>II</t>
  </si>
  <si>
    <t>IV</t>
  </si>
  <si>
    <t>V</t>
  </si>
  <si>
    <t>III</t>
  </si>
  <si>
    <t>Управленски</t>
  </si>
  <si>
    <t>Административен</t>
  </si>
  <si>
    <t>Производствен</t>
  </si>
  <si>
    <t>Остатък от главницата в края на годината</t>
  </si>
  <si>
    <t xml:space="preserve">Лихви </t>
  </si>
  <si>
    <t xml:space="preserve">Предходна година/Последен отчетен период </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</si>
  <si>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</si>
  <si>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</si>
  <si>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</si>
  <si>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</si>
  <si>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</si>
  <si>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</si>
  <si>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</si>
  <si>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</si>
  <si>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</si>
  <si>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</si>
  <si>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</si>
  <si>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</si>
  <si>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</si>
  <si>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</si>
  <si>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Осигуровки</t>
  </si>
  <si>
    <t>Погасителен план на привлечените средства</t>
  </si>
  <si>
    <t>Цена на придобиване</t>
  </si>
  <si>
    <t>VI</t>
  </si>
  <si>
    <t>VII</t>
  </si>
  <si>
    <t>VIII</t>
  </si>
  <si>
    <t>IX</t>
  </si>
  <si>
    <t>X</t>
  </si>
  <si>
    <t>VI-та година</t>
  </si>
  <si>
    <t>VII-та година</t>
  </si>
  <si>
    <t>VIII-та година</t>
  </si>
  <si>
    <t>IX-та година</t>
  </si>
  <si>
    <t>X-та година</t>
  </si>
  <si>
    <t>VI год</t>
  </si>
  <si>
    <t>VII год</t>
  </si>
  <si>
    <t>VIII год</t>
  </si>
  <si>
    <t>IX год</t>
  </si>
  <si>
    <t>X год</t>
  </si>
  <si>
    <t>VІІІ</t>
  </si>
  <si>
    <t>ІX</t>
  </si>
  <si>
    <t>№</t>
  </si>
  <si>
    <t>I-ра година</t>
  </si>
  <si>
    <t>Предходна година/ Последен отчетен период</t>
  </si>
  <si>
    <t>Забележки:</t>
  </si>
  <si>
    <t>Посочва се валутният курс използван за изчисление стойността на инвестицията</t>
  </si>
  <si>
    <t>Включително</t>
  </si>
  <si>
    <t>Мярка</t>
  </si>
  <si>
    <t>Бизнес план за 10 години.</t>
  </si>
  <si>
    <t>Бизнес план за 5 години.</t>
  </si>
  <si>
    <t>**Посочва се валутният курс, на база на който е калкулирана продукцията за износ.</t>
  </si>
  <si>
    <t xml:space="preserve"> Общо:</t>
  </si>
  <si>
    <t>процент на привлечените средства за реализация на инвестицията</t>
  </si>
  <si>
    <t>предвиден лихвен процент</t>
  </si>
  <si>
    <t>Вид на разхода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</si>
  <si>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</si>
  <si>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</si>
  <si>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</si>
  <si>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</si>
  <si>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</si>
  <si>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</si>
  <si>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</si>
  <si>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Финансиране по Програмата</t>
  </si>
  <si>
    <t>VІI</t>
  </si>
  <si>
    <t>Нетен паричен поток ( V+4+VI)</t>
  </si>
  <si>
    <t>ІІІ. Печалба преди облагане (І-ІІ): резултатът от разликата между I. Приходи (общите приходи) и II. Разходи (общите разходи);</t>
  </si>
  <si>
    <t>ІV. Данъци и такси: данъци и такси, съобразно националното законодателство;</t>
  </si>
  <si>
    <t>V. Печалба след облагане (ІІІ – IV): резултатът от разликата между III. Печалба преди облагане и IV. Данъци и такси;</t>
  </si>
  <si>
    <t xml:space="preserve">VI.Финансиране по Програмата: сумата на финансиране по Програмата; </t>
  </si>
  <si>
    <t>VІI. Нетен паричен поток (V+4+VI): получава се от сбора между печалбата след данъци, амортизацията и финансирането по Програмата.</t>
  </si>
  <si>
    <t>Дейности/Активи</t>
  </si>
  <si>
    <t>Вложени средства</t>
  </si>
  <si>
    <t>Източник</t>
  </si>
  <si>
    <t>Производствена и търговска програма</t>
  </si>
  <si>
    <t>Количество/ средногодишна натовареност</t>
  </si>
  <si>
    <t>Предходна година / Последен отчетен период</t>
  </si>
  <si>
    <t>Предходна година/последен отчетен период</t>
  </si>
  <si>
    <t>Предходна година / последен отчетен период</t>
  </si>
  <si>
    <t>…n</t>
  </si>
  <si>
    <t>...n</t>
  </si>
  <si>
    <t>*Посочва се валутният курс използван за изчисление стойността на инвестицията</t>
  </si>
  <si>
    <t>*Социалните осигуровки, които са за сметка на работодателя</t>
  </si>
  <si>
    <t>Марка, модел, други</t>
  </si>
  <si>
    <t>Предходна година/ последен отчетен период</t>
  </si>
  <si>
    <t>Период на експлоатация</t>
  </si>
  <si>
    <t>Амортизационна норма</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</si>
  <si>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</si>
  <si>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t>* Попълва се:</t>
  </si>
  <si>
    <t xml:space="preserve">Общо </t>
  </si>
  <si>
    <t>Таблица 2А</t>
  </si>
  <si>
    <t xml:space="preserve">Таблица 1А.Инвестиционни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</si>
  <si>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Таблица 2</t>
  </si>
  <si>
    <t>I. Приходи: ред 1 - данните от Таблица 2. Производствена и търговска програма; ред 2 - данните от Таблица 3. Други приходи;</t>
  </si>
  <si>
    <t>II.Разходи: ред 3 данните от Таблица 4. Разходи за суровини, материали и външни услуги; ред 4 - данните от Таблица 6. Разходи за амортизация; ред 5 - данните от Таблица 5. Разходи за заплати и социални осигуровки; ред 6 - данните от Таблица 9. Други разходи,  ред 7 - данните от Таблица 8. Разходи за лихви;</t>
  </si>
  <si>
    <t>Застраховка на активите</t>
  </si>
  <si>
    <t xml:space="preserve">Таблица 1Б.  Описание на настоящото състояние на обекта (инвестицията), в случай, че към момента на кандидатстване вече има завършен(и) етап(и) на инвестиционния проект                                                                                                                            </t>
  </si>
  <si>
    <t>(име на кандидата)</t>
  </si>
  <si>
    <t>Сума на инвестицията:</t>
  </si>
  <si>
    <t>Б И З Н Е С   П Л А Н</t>
  </si>
  <si>
    <t>Обща информация</t>
  </si>
  <si>
    <t>Място на извършване на инвестицията</t>
  </si>
  <si>
    <t>Планиран краен срок за извършване на инвестицията:</t>
  </si>
  <si>
    <t>I Въведение:</t>
  </si>
  <si>
    <t>II.Описание на кандидата и осъществяваната от него дейност:</t>
  </si>
  <si>
    <t>Писмена обосновка на продажните цени, включително информация за използваните източници – статистика, публична информация от браншови организации, борсови цени и др.</t>
  </si>
  <si>
    <t>VI.2. Финансово икономически статус – приходи и разходи</t>
  </si>
  <si>
    <t xml:space="preserve">А. Приходи </t>
  </si>
  <si>
    <t>А.1. Приходи от дейността</t>
  </si>
  <si>
    <t>Б. Разходи</t>
  </si>
  <si>
    <t>Б.1. Разходи за дейността</t>
  </si>
  <si>
    <t>*При необходимост се добавят допълнителни редове</t>
  </si>
  <si>
    <t xml:space="preserve">Допълнителна информация /попълва се при необходимост от разяснения по горната таблица/ </t>
  </si>
  <si>
    <t>Вид на услугите</t>
  </si>
  <si>
    <t>СТРАТЕГИЧЕСКИ ПЛАН ЗА РАЗВИТИЕ НА ЗЕМЕДЕЛИЕТО И СЕЛСКИТЕ РАЙОНИ НА РЕПУБЛИКА БЪЛГАРИЯ ЗА ПЕРИОДА 2023-2027 г.</t>
  </si>
  <si>
    <t>Приложение № 1
към условията за кандидатстване</t>
  </si>
  <si>
    <t xml:space="preserve">VI.1. Обект, източници за финансиране и етапи при реализация на проектното предложение. </t>
  </si>
  <si>
    <t>I. Определение:</t>
  </si>
  <si>
    <t>II. Формула за изчисление:</t>
  </si>
  <si>
    <t>където:</t>
  </si>
  <si>
    <t>Забележка:</t>
  </si>
  <si>
    <t>Проектът се счита за икономически жизнеспособен, ако NPV &gt; 0.</t>
  </si>
  <si>
    <t>3.1</t>
  </si>
  <si>
    <t>4.1</t>
  </si>
  <si>
    <t>5.1</t>
  </si>
  <si>
    <t>6.1</t>
  </si>
  <si>
    <t>7</t>
  </si>
  <si>
    <t>7.1</t>
  </si>
  <si>
    <t>8</t>
  </si>
  <si>
    <t>8.1</t>
  </si>
  <si>
    <t>9</t>
  </si>
  <si>
    <t>9.1</t>
  </si>
  <si>
    <t>10</t>
  </si>
  <si>
    <t>10.1</t>
  </si>
  <si>
    <t>12</t>
  </si>
  <si>
    <t>12.1</t>
  </si>
  <si>
    <t>13</t>
  </si>
  <si>
    <t>13.1</t>
  </si>
  <si>
    <t>11</t>
  </si>
  <si>
    <t>11.1</t>
  </si>
  <si>
    <r>
      <t xml:space="preserve">А. Кратка информация за дейността на кандидата, включително първоначално икономическо състояние на кандидата:
</t>
    </r>
    <r>
      <rPr>
        <i/>
        <sz val="12"/>
        <color rgb="FF000000"/>
        <rFont val="Calibri"/>
        <family val="2"/>
        <scheme val="minor"/>
      </rPr>
      <t>• Пълно наименование на кандидата;
• Законова форма на дейността и дата на регистрация;
• Териториално разположение;
• Първоначално икономическо състояние.</t>
    </r>
  </si>
  <si>
    <r>
      <t>Таблица 3 Други приходи</t>
    </r>
    <r>
      <rPr>
        <b/>
        <i/>
        <sz val="12"/>
        <rFont val="Calibri"/>
        <family val="2"/>
        <scheme val="minor"/>
      </rPr>
      <t xml:space="preserve">  (в лева)</t>
    </r>
  </si>
  <si>
    <r>
      <t xml:space="preserve">Таблица 4 Разходи за суровини, материали и външни услуги   </t>
    </r>
    <r>
      <rPr>
        <b/>
        <i/>
        <sz val="12"/>
        <rFont val="Calibri"/>
        <family val="2"/>
        <scheme val="minor"/>
      </rPr>
      <t>(в лева)</t>
    </r>
  </si>
  <si>
    <r>
      <t>Таблица 5. Разходи за заплати и социални осигуровки</t>
    </r>
    <r>
      <rPr>
        <b/>
        <i/>
        <sz val="12"/>
        <rFont val="Calibri"/>
        <family val="2"/>
        <scheme val="minor"/>
      </rPr>
      <t xml:space="preserve">  (в лева)</t>
    </r>
  </si>
  <si>
    <r>
      <t>Таблица 6. Разходи за амортизация (амортизационен план)</t>
    </r>
    <r>
      <rPr>
        <b/>
        <i/>
        <sz val="12"/>
        <rFont val="Calibri"/>
        <family val="2"/>
        <scheme val="minor"/>
      </rPr>
      <t xml:space="preserve">  (в лева)</t>
    </r>
  </si>
  <si>
    <r>
      <t>*Забележка:</t>
    </r>
    <r>
      <rPr>
        <sz val="12"/>
        <color indexed="10"/>
        <rFont val="Calibri"/>
        <family val="2"/>
        <scheme val="minor"/>
      </rPr>
      <t xml:space="preserve"> За наличните активи се въвежда </t>
    </r>
    <r>
      <rPr>
        <b/>
        <u/>
        <sz val="12"/>
        <color indexed="10"/>
        <rFont val="Calibri"/>
        <family val="2"/>
        <scheme val="minor"/>
      </rPr>
      <t>само</t>
    </r>
    <r>
      <rPr>
        <sz val="12"/>
        <color indexed="10"/>
        <rFont val="Calibri"/>
        <family val="2"/>
        <scheme val="minor"/>
      </rPr>
      <t xml:space="preserve"> обща стойност на разходите за амортизация по години.</t>
    </r>
  </si>
  <si>
    <r>
      <t>Таблица 8.  Разходи за лихви</t>
    </r>
    <r>
      <rPr>
        <b/>
        <i/>
        <sz val="12"/>
        <rFont val="Calibri"/>
        <family val="2"/>
        <scheme val="minor"/>
      </rPr>
      <t xml:space="preserve">  (в лева)</t>
    </r>
  </si>
  <si>
    <r>
      <t>Таблица 9. Други разходи</t>
    </r>
    <r>
      <rPr>
        <b/>
        <i/>
        <sz val="12"/>
        <rFont val="Calibri"/>
        <family val="2"/>
        <scheme val="minor"/>
      </rPr>
      <t xml:space="preserve">  (в лева)</t>
    </r>
  </si>
  <si>
    <r>
      <t>Показатели за оценка ефективността на инвестицията и финансовите показатели (</t>
    </r>
    <r>
      <rPr>
        <b/>
        <i/>
        <sz val="12"/>
        <rFont val="Calibri"/>
        <family val="2"/>
        <scheme val="minor"/>
      </rPr>
      <t>изчисляват се отделно както по проекта, така и за цялата дейност на кандидата</t>
    </r>
    <r>
      <rPr>
        <b/>
        <sz val="12"/>
        <rFont val="Calibri"/>
        <family val="2"/>
        <scheme val="minor"/>
      </rPr>
      <t>)</t>
    </r>
  </si>
  <si>
    <r>
      <t>1.1. Нетна настояща стойност (</t>
    </r>
    <r>
      <rPr>
        <b/>
        <i/>
        <sz val="10"/>
        <rFont val="Calibri"/>
        <family val="2"/>
        <scheme val="minor"/>
      </rPr>
      <t>NPV</t>
    </r>
    <r>
      <rPr>
        <sz val="10"/>
        <rFont val="Calibri"/>
        <family val="2"/>
        <scheme val="minor"/>
      </rPr>
      <t>)</t>
    </r>
  </si>
  <si>
    <r>
      <t xml:space="preserve">NPV отразява ефекта на времето върху очаквания паричен поток през периода на инвестицията. Необходимо и достатъчно условие е </t>
    </r>
    <r>
      <rPr>
        <b/>
        <i/>
        <sz val="10"/>
        <rFont val="Calibri"/>
        <family val="2"/>
        <scheme val="minor"/>
      </rPr>
      <t>NPV</t>
    </r>
    <r>
      <rPr>
        <sz val="10"/>
        <rFont val="Calibri"/>
        <family val="2"/>
        <scheme val="minor"/>
      </rPr>
      <t xml:space="preserve"> да бъде положително число, т.е. </t>
    </r>
    <r>
      <rPr>
        <b/>
        <i/>
        <sz val="10"/>
        <rFont val="Calibri"/>
        <family val="2"/>
        <scheme val="minor"/>
      </rPr>
      <t>NPV &gt; 0.</t>
    </r>
  </si>
  <si>
    <r>
      <rPr>
        <b/>
        <i/>
        <sz val="10"/>
        <rFont val="Calibri"/>
        <family val="2"/>
        <scheme val="minor"/>
      </rPr>
      <t>NCF</t>
    </r>
    <r>
      <rPr>
        <sz val="10"/>
        <rFont val="Calibri"/>
        <family val="2"/>
        <scheme val="minor"/>
      </rPr>
      <t xml:space="preserve"> е нетният паричен поток;</t>
    </r>
  </si>
  <si>
    <r>
      <rPr>
        <b/>
        <i/>
        <sz val="10"/>
        <rFont val="Calibri"/>
        <family val="2"/>
        <scheme val="minor"/>
      </rPr>
      <t xml:space="preserve">NPV </t>
    </r>
    <r>
      <rPr>
        <sz val="10"/>
        <rFont val="Calibri"/>
        <family val="2"/>
        <scheme val="minor"/>
      </rPr>
      <t>– нетната настояща стойност;</t>
    </r>
  </si>
  <si>
    <r>
      <rPr>
        <b/>
        <i/>
        <sz val="10"/>
        <rFont val="Calibri"/>
        <family val="2"/>
        <scheme val="minor"/>
      </rPr>
      <t xml:space="preserve">r </t>
    </r>
    <r>
      <rPr>
        <sz val="10"/>
        <rFont val="Calibri"/>
        <family val="2"/>
        <scheme val="minor"/>
      </rPr>
      <t>– дисконтов процент (4,4%)</t>
    </r>
  </si>
  <si>
    <r>
      <rPr>
        <b/>
        <i/>
        <sz val="10"/>
        <rFont val="Calibri"/>
        <family val="2"/>
        <scheme val="minor"/>
      </rPr>
      <t>n</t>
    </r>
    <r>
      <rPr>
        <sz val="10"/>
        <rFont val="Calibri"/>
        <family val="2"/>
        <scheme val="minor"/>
      </rPr>
      <t xml:space="preserve"> – броят години, за които е изготвен бизнеспланът;</t>
    </r>
  </si>
  <si>
    <r>
      <rPr>
        <b/>
        <i/>
        <sz val="10"/>
        <rFont val="Calibri"/>
        <family val="2"/>
        <scheme val="minor"/>
      </rPr>
      <t xml:space="preserve"> t </t>
    </r>
    <r>
      <rPr>
        <sz val="10"/>
        <rFont val="Calibri"/>
        <family val="2"/>
        <scheme val="minor"/>
      </rPr>
      <t>– периодът, равен на една година.</t>
    </r>
  </si>
  <si>
    <r>
      <rPr>
        <b/>
        <i/>
        <sz val="10"/>
        <rFont val="Calibri"/>
        <family val="2"/>
        <scheme val="minor"/>
      </rPr>
      <t>NPV &gt; 0.</t>
    </r>
    <r>
      <rPr>
        <i/>
        <sz val="10"/>
        <rFont val="Calibri"/>
        <family val="2"/>
        <scheme val="minor"/>
      </rPr>
      <t xml:space="preserve"> </t>
    </r>
    <r>
      <rPr>
        <sz val="10"/>
        <rFont val="Calibri"/>
        <family val="2"/>
        <scheme val="minor"/>
      </rPr>
      <t xml:space="preserve">Положителната нетна настояща стойност показва, че настоящата стойност на паричния поток е по-голяма от разходите за проекта (инвестицията) и инвестицията се счита за ефективна. </t>
    </r>
  </si>
  <si>
    <r>
      <rPr>
        <b/>
        <i/>
        <sz val="10"/>
        <rFont val="Calibri"/>
        <family val="2"/>
        <scheme val="minor"/>
      </rPr>
      <t xml:space="preserve">NPV &lt; 0. </t>
    </r>
    <r>
      <rPr>
        <sz val="10"/>
        <rFont val="Calibri"/>
        <family val="2"/>
        <scheme val="minor"/>
      </rPr>
      <t xml:space="preserve">Отрицателната нетна настояща стойност показва, че настоящата стойност на паричния поток през периода на инвестицията не е достатъчна, за да покрие разходите за инвестицията. </t>
    </r>
  </si>
  <si>
    <r>
      <rPr>
        <b/>
        <i/>
        <sz val="10"/>
        <rFont val="Calibri"/>
        <family val="2"/>
        <scheme val="minor"/>
      </rPr>
      <t>NPV = 0.</t>
    </r>
    <r>
      <rPr>
        <sz val="10"/>
        <rFont val="Calibri"/>
        <family val="2"/>
        <scheme val="minor"/>
      </rPr>
      <t xml:space="preserve"> Нетната настояща стойност, равна на нула, показва, че сумата от паричните потоци на проекта е точно толкова, че да се възвърне инвестираният капитал. </t>
    </r>
  </si>
  <si>
    <t>вида на актива, в колона 1;</t>
  </si>
  <si>
    <t>датата на придобиване на описаните активи, в колона 2;</t>
  </si>
  <si>
    <t>цена на придобиване на описаните активи, в колона 3;</t>
  </si>
  <si>
    <t>периодът на експлоатация на описаните активи, в колона 4;</t>
  </si>
  <si>
    <t>амортизационната норма на описаните активи, в колона 5;</t>
  </si>
  <si>
    <t>годишната сума на разходите за амортизация, в колони от 6 до края;</t>
  </si>
  <si>
    <t>за “Общо” се вписва сумата на разходите за амортизация  по години от колони от 6  до края.</t>
  </si>
  <si>
    <t>Кандидатът описва подробно разходите за заплати и осигуровки, като посочва: заетия персонал по групи (управленски, административен, производствен), както за предходната година (последен отчетен период), така и за всички прогнозни години, включени в бизнесплана в колона 1;</t>
  </si>
  <si>
    <t>броя на заетия персонал (по години и по групи), в колона 2;</t>
  </si>
  <si>
    <t>месечното възнаграждение на персонала по групи, в колона 3;</t>
  </si>
  <si>
    <t>социалните осигуровки (по години и по групи), в колона 5;</t>
  </si>
  <si>
    <t>общите разходи за заплати и социални осигуровки в колона 6 (тази сума се получава като се съберат сумите от  колони 4 и 5;</t>
  </si>
  <si>
    <t>годишната сума на разходите за заплати, в колона 4 (тази сума се получава след попълване на колона 2 и 3. Сумата в колона 3 се умножава по броя на заетите лица от колона 2 и след това се умножава по 12 месеца);</t>
  </si>
  <si>
    <t>за “Общо” се вписва сумата на разходите по години от колона 6.</t>
  </si>
  <si>
    <t>* Кандидатът посочва други приходи, свързани косвено с приходите от основна дейност, посочени в Таблица 2 ”Производствена и търговска програма” в колона 2 ;
стойността на реализираните други приходи по вид, за  предходната година (отчетен период)  в колона 2;
предвижданата стойност на други приходи през първата година от периода на бизнес плана  в колона 3;
предвижданата стойност на други приходи за целия период на бизнес плана, в колони от 4 до края; 
за "Общо" се вписват сумите по колони от 2 до края.</t>
  </si>
  <si>
    <t>годините, за които ще бъде погасен кредита, в колона 1;</t>
  </si>
  <si>
    <t>остатъчната сума в началото на годината, в колона 2;</t>
  </si>
  <si>
    <t>лихвата по години, в колона 3;</t>
  </si>
  <si>
    <t>главницата по години, в колона 4;</t>
  </si>
  <si>
    <t>остатъчната сума в края на годината, в колона 5;</t>
  </si>
  <si>
    <t>* Кандидатът описва съществуващите и прогнозните разходи за лихви поотделно за всички кредити, описани в Таблица 7, като посочва: вида на кредита, в колона 1;</t>
  </si>
  <si>
    <t>разходите за лихви за предходната година (отчетен период), в колона 2;</t>
  </si>
  <si>
    <t>прогнозните разходи за лихви за целия период описан в бизнес плана, в колони от 3 до края;</t>
  </si>
  <si>
    <t>за “Общо” се вписват сумите на разходите за лихви по години от колони от 2 до края.</t>
  </si>
  <si>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3 „Други приходи“, като посочва: вида на разходите, в колона 1; </t>
  </si>
  <si>
    <t>сумата на описаните разходи по вид за последната година (отчетен период), в колона 2;</t>
  </si>
  <si>
    <t>прогнозната сума на описаните разходи (по вид) за разглеждания период, в колони от 3 до края;</t>
  </si>
  <si>
    <t>за “Общо” се вписва сумата на “другите разходи” по години от колони от 2 до края.</t>
  </si>
  <si>
    <t>мярка (грам, килограм, тона, брой и др.) на количеството от колона 3, в колона 4;</t>
  </si>
  <si>
    <t>единична цена на всеки вид ресурс, в колона 5;</t>
  </si>
  <si>
    <t>стойност на всеки вид ресурс в колона 6;</t>
  </si>
  <si>
    <t>за “Общо” в колона 6 се калкулира себестойността на единица продукция;.</t>
  </si>
  <si>
    <t>Седалище и адрес на управление за ЕТ и ЮЛ/постоянен адрес за физически лица</t>
  </si>
  <si>
    <t>(име на проектното предложение по заявлението за подпомагане)</t>
  </si>
  <si>
    <t>VI. Анализ за икономическа устойчивост на проектното предложение по заявлението за подпомагане</t>
  </si>
  <si>
    <t>A. Обект и източници за финансиране на проектното предложение по заявлението за подпомагане.</t>
  </si>
  <si>
    <t>Попълва се в случаите, когато кандидатът е извършил дейности по реализация на инвестицията преди датата на подаване на заявлението за подпомагане.
Кандидатът посочва: дейностите по реализация на инвестицията преди датата на подаване на проектното предложение, в колона 1; вложените до момента средства при осъществяване на посочените  дейности, в колона 2; източника на вложените средства, в колона 3;</t>
  </si>
  <si>
    <t>Когато в заявлението за подпомагане СА включени инвестиции за извършване на строително-монтажни работи.</t>
  </si>
  <si>
    <t>Когато в заявлението за подпомагане НЕ СА включени инвестиции за извършване на строително-монтажни работи.</t>
  </si>
  <si>
    <t>Разходи за закупуване/придобиване на материални и нематериални активи по заявлението за подпомагане</t>
  </si>
  <si>
    <t>Кандидатът прави погасителен план на привлечените средства, свързани със заявлението за подпомагане и се включват:</t>
  </si>
  <si>
    <r>
      <t xml:space="preserve">В случай, че кандидатът ползва приходите от дейността, описана в бизнес плана за погасяване на други кредити, извън тези свързани със заявлението за подпомагане, той следва да включи и погашенията по тях в </t>
    </r>
    <r>
      <rPr>
        <b/>
        <i/>
        <sz val="12"/>
        <color rgb="FFFF0000"/>
        <rFont val="Calibri"/>
        <family val="2"/>
        <scheme val="minor"/>
      </rPr>
      <t>Таблица 7</t>
    </r>
    <r>
      <rPr>
        <i/>
        <sz val="12"/>
        <color rgb="FFFF0000"/>
        <rFont val="Calibri"/>
        <family val="2"/>
        <scheme val="minor"/>
      </rPr>
      <t>.</t>
    </r>
  </si>
  <si>
    <r>
      <t>Таблица 7. Погасителен план на привлечените средства за реализация на проектното предложение по заявлението за подпомагане</t>
    </r>
    <r>
      <rPr>
        <b/>
        <i/>
        <sz val="12"/>
        <rFont val="Calibri"/>
        <family val="2"/>
        <scheme val="minor"/>
      </rPr>
      <t xml:space="preserve"> (в лева)</t>
    </r>
  </si>
  <si>
    <t>Кредит за  реализация на заявлението за подпомагане</t>
  </si>
  <si>
    <t>Лихви по други кредити за дейността, свързана със заявлението за подпомагане</t>
  </si>
  <si>
    <t>А. Прогноза за нетните парични потоци на проектното предложение по заявлението за подпомагане</t>
  </si>
  <si>
    <r>
      <t>Таблица 11. Прогноза за нетните парични потоци на проектното предложение</t>
    </r>
    <r>
      <rPr>
        <b/>
        <i/>
        <sz val="12"/>
        <rFont val="Calibri"/>
        <family val="2"/>
        <scheme val="minor"/>
      </rPr>
      <t xml:space="preserve"> по заявлението за подпомагане (в лева)</t>
    </r>
  </si>
  <si>
    <r>
      <t xml:space="preserve">А. Oписание на проектното предложение по заявлението за подпомагане :                     </t>
    </r>
    <r>
      <rPr>
        <b/>
        <i/>
        <sz val="12"/>
        <rFont val="Calibri"/>
        <family val="2"/>
        <scheme val="minor"/>
      </rPr>
      <t xml:space="preserve">                                                                                                                           • </t>
    </r>
    <r>
      <rPr>
        <i/>
        <sz val="12"/>
        <rFont val="Calibri"/>
        <family val="2"/>
        <scheme val="minor"/>
      </rPr>
      <t>кратко описание на инвестициите по проектното предложение;
• описание как ще се подобри дейността на земеделското стопанство или микропредприятието чрез прилагане на планираните инвестиции и дейности и постигане на една или повече от целите и принципите на интервенцията;
• Етапи и цели за развитие на новите дейности на кандидата</t>
    </r>
    <r>
      <rPr>
        <b/>
        <i/>
        <sz val="12"/>
        <rFont val="Calibri"/>
        <family val="2"/>
        <scheme val="minor"/>
      </rPr>
      <t xml:space="preserve">
</t>
    </r>
  </si>
  <si>
    <r>
      <t xml:space="preserve">Предмет на инвестицията, с която се кандидатства по заявлението за подпомагане </t>
    </r>
    <r>
      <rPr>
        <b/>
        <sz val="12"/>
        <color rgb="FFFF0000"/>
        <rFont val="Calibri"/>
        <family val="2"/>
        <scheme val="minor"/>
      </rPr>
      <t>(с изключение на разходите по т. 4 от допустимите разходи (Раздел 12) от Условията за кандидатстване)</t>
    </r>
  </si>
  <si>
    <t>** В Таблица 1 се попълват всички разходи, за които се кандидатства по заявлението за подпомагане (с изключение на разходите по т. 4 от допустимите разходи (Раздел 12) от Условията за кандидатстване)</t>
  </si>
  <si>
    <r>
      <rPr>
        <b/>
        <i/>
        <sz val="10"/>
        <rFont val="Calibri"/>
        <family val="2"/>
        <scheme val="minor"/>
      </rPr>
      <t>I</t>
    </r>
    <r>
      <rPr>
        <b/>
        <i/>
        <vertAlign val="subscript"/>
        <sz val="10"/>
        <rFont val="Calibri"/>
        <family val="2"/>
        <scheme val="minor"/>
      </rPr>
      <t>0</t>
    </r>
    <r>
      <rPr>
        <sz val="10"/>
        <rFont val="Calibri"/>
        <family val="2"/>
        <scheme val="minor"/>
      </rPr>
      <t xml:space="preserve"> – сумата на инвестицията (Т1 и Т1А), без разходите по т. 4 от допустимите разходи (Раздел 10) от Условията за кандидатстване);</t>
    </r>
  </si>
  <si>
    <t>по прием на заявления за подпомагане на дейности, насочени към развитие на услуги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t>
  </si>
  <si>
    <t>(без разходите по т. 4 от допустимите разходи (Раздел 12) от Условията за кандидатстване по Прием на заявления за подпомагане на дейности, насочени към развитие на услуги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t>
  </si>
  <si>
    <t>Количество/среднодневна натовареност</t>
  </si>
  <si>
    <t>Брой дни годишна натовареност</t>
  </si>
  <si>
    <t>* Кандидатът посочва услугите, които предоставя/ще предоставя и годишното количеството на всеки вид услуга</t>
  </si>
  <si>
    <t>Вид услуги* по години</t>
  </si>
  <si>
    <t>* В колона 1 се посочват видовете услуги, които кандидатът предлага и които са пряко свързани с инвестицията, за която кандидатства. В случай, че даден вид продукт/услуга на кандидата е свързана косвено с дейността, в която се инвестира, тя се описва в Таблица 3 „Други приходи”.</t>
  </si>
  <si>
    <t>Средна цена за единица</t>
  </si>
  <si>
    <t xml:space="preserve">Вид на услугата
</t>
  </si>
  <si>
    <t>Видове ресурси, необходими за предоставянето на  единица услуга</t>
  </si>
  <si>
    <t>К-во за единица услуга</t>
  </si>
  <si>
    <t>Стойност на разходите за единица услуга по вид</t>
  </si>
  <si>
    <t>* Кандидатът описва: вида на всяка от услугите, посочени в Таблица 2 „Производствена и търговска програма”</t>
  </si>
  <si>
    <t>видове ресурси (суровини, материали, външни услуги и др.) необходими за предоставяне на услуга на единица услуга в колона 2;</t>
  </si>
  <si>
    <t>количество на всеки вид ресурс за предоставяне на услуга на единица услуга, в колона В;</t>
  </si>
  <si>
    <t>VI.3. Прогнози за нетните парични потоци на проектното предложение по заявлението за подпомагане</t>
  </si>
  <si>
    <r>
      <t xml:space="preserve">Таблица 10. Себестойност на единица краен продукт - услуга   </t>
    </r>
    <r>
      <rPr>
        <b/>
        <i/>
        <sz val="12"/>
        <rFont val="Calibri"/>
        <family val="2"/>
        <scheme val="minor"/>
      </rPr>
      <t xml:space="preserve">  (лева)</t>
    </r>
  </si>
  <si>
    <r>
      <t>Б.  Подробно описание на дейностите, инвестициите и работните процеси, необходими за развитие на предоставяните от кандидата услуги, включително тези, свързани с устойчивото развитие и ефективно използване на</t>
    </r>
    <r>
      <rPr>
        <b/>
        <sz val="12"/>
        <color rgb="FFFF0000"/>
        <rFont val="Calibri"/>
        <family val="2"/>
        <charset val="204"/>
        <scheme val="minor"/>
      </rPr>
      <t xml:space="preserve"> </t>
    </r>
    <r>
      <rPr>
        <b/>
        <sz val="12"/>
        <rFont val="Calibri"/>
        <family val="2"/>
        <charset val="204"/>
        <scheme val="minor"/>
      </rPr>
      <t>ресурсите на околната среда.</t>
    </r>
  </si>
  <si>
    <r>
      <t xml:space="preserve">Подробно описание на дейността и работните процеси, което да включва описание на необходимите машини, съоръжения и оборудване, както и среднодневната/средногодишна натовареност на предприятието по видове услуги, заложени в производствената и търговска програма на бизнес плана и начина на формирането им.
</t>
    </r>
    <r>
      <rPr>
        <sz val="12"/>
        <rFont val="Calibri"/>
        <family val="2"/>
        <scheme val="minor"/>
      </rPr>
      <t>*При необходимост се добавят допълнителни редове</t>
    </r>
  </si>
  <si>
    <t>Б</t>
  </si>
  <si>
    <t>В</t>
  </si>
  <si>
    <t>бр.</t>
  </si>
  <si>
    <t>данъчна ставка:</t>
  </si>
  <si>
    <t>Процент на дисконтиране</t>
  </si>
  <si>
    <t>Изчисляване на Нетна настояща стойност на проекта</t>
  </si>
  <si>
    <t>Нетни парични потоци</t>
  </si>
  <si>
    <t>Дисконтов фактор
( r = 6%)</t>
  </si>
  <si>
    <t>Дисконтирани парични потоци</t>
  </si>
  <si>
    <t>A</t>
  </si>
  <si>
    <t>Г</t>
  </si>
  <si>
    <t>Сума на дисконтираните парични потоци</t>
  </si>
  <si>
    <t xml:space="preserve">Сума на инвестицията (Io) </t>
  </si>
  <si>
    <t xml:space="preserve">Нетна настояща стойност (NPV)  </t>
  </si>
  <si>
    <t>Категория активи</t>
  </si>
  <si>
    <t>Годишна данъчна амортизационна норма (%)</t>
  </si>
  <si>
    <r>
      <t>Категория I</t>
    </r>
    <r>
      <rPr>
        <sz val="10"/>
        <rFont val="Times New Roman"/>
        <family val="1"/>
        <charset val="204"/>
      </rPr>
      <t xml:space="preserve"> - масивни сгради, включително инвестиционни имоти, съоръжения, предавателни устройства, преносители на електрическа енергия, съобщителни линии </t>
    </r>
  </si>
  <si>
    <r>
      <t>Категория</t>
    </r>
    <r>
      <rPr>
        <sz val="10"/>
        <rFont val="Times New Roman"/>
        <family val="1"/>
        <charset val="204"/>
      </rPr>
      <t xml:space="preserve"> </t>
    </r>
    <r>
      <rPr>
        <b/>
        <sz val="10"/>
        <rFont val="Times New Roman"/>
        <family val="1"/>
        <charset val="204"/>
      </rPr>
      <t>II</t>
    </r>
    <r>
      <rPr>
        <sz val="10"/>
        <rFont val="Times New Roman"/>
        <family val="1"/>
        <charset val="204"/>
      </rPr>
      <t xml:space="preserve"> - машини, производствено оборудване, апаратура</t>
    </r>
  </si>
  <si>
    <r>
      <t xml:space="preserve">Категория </t>
    </r>
    <r>
      <rPr>
        <b/>
        <sz val="10"/>
        <rFont val="Times New Roman"/>
        <family val="1"/>
        <charset val="204"/>
      </rPr>
      <t>III</t>
    </r>
    <r>
      <rPr>
        <sz val="10"/>
        <rFont val="Times New Roman"/>
        <family val="1"/>
        <charset val="204"/>
      </rPr>
      <t xml:space="preserve"> - транспортни средства, без автомобили; покритие на пътища и на самолетни писти</t>
    </r>
  </si>
  <si>
    <r>
      <t>Категория</t>
    </r>
    <r>
      <rPr>
        <sz val="10"/>
        <rFont val="Times New Roman"/>
        <family val="1"/>
        <charset val="204"/>
      </rPr>
      <t xml:space="preserve"> </t>
    </r>
    <r>
      <rPr>
        <b/>
        <sz val="10"/>
        <rFont val="Times New Roman"/>
        <family val="1"/>
        <charset val="204"/>
      </rPr>
      <t>IV</t>
    </r>
    <r>
      <rPr>
        <sz val="10"/>
        <rFont val="Times New Roman"/>
        <family val="1"/>
        <charset val="204"/>
      </rPr>
      <t xml:space="preserve"> - компютри, периферни устройства за тях, софтуер и право на ползване на софтуер, мобилни телефони</t>
    </r>
  </si>
  <si>
    <r>
      <t>Категория</t>
    </r>
    <r>
      <rPr>
        <sz val="10"/>
        <rFont val="Times New Roman"/>
        <family val="1"/>
        <charset val="204"/>
      </rPr>
      <t xml:space="preserve"> </t>
    </r>
    <r>
      <rPr>
        <b/>
        <sz val="10"/>
        <rFont val="Times New Roman"/>
        <family val="1"/>
        <charset val="204"/>
      </rPr>
      <t>V</t>
    </r>
    <r>
      <rPr>
        <sz val="10"/>
        <rFont val="Times New Roman"/>
        <family val="1"/>
        <charset val="204"/>
      </rPr>
      <t xml:space="preserve"> - автомобили</t>
    </r>
  </si>
  <si>
    <r>
      <t>Категория</t>
    </r>
    <r>
      <rPr>
        <sz val="10"/>
        <rFont val="Times New Roman"/>
        <family val="1"/>
        <charset val="204"/>
      </rPr>
      <t xml:space="preserve"> </t>
    </r>
    <r>
      <rPr>
        <b/>
        <sz val="10"/>
        <rFont val="Times New Roman"/>
        <family val="1"/>
        <charset val="204"/>
      </rPr>
      <t>VI</t>
    </r>
    <r>
      <rPr>
        <sz val="10"/>
        <rFont val="Times New Roman"/>
        <family val="1"/>
        <charset val="204"/>
      </rPr>
      <t xml:space="preserve"> - данъчни дълготрайни материални и нематериални активи, за които има ограничен срок на ползване съгласно договорни отношения или законово задължение</t>
    </r>
  </si>
  <si>
    <t>100/години на правното ограничение 
Годишната норма не може да превишава 33 1/3</t>
  </si>
  <si>
    <r>
      <t>Категория</t>
    </r>
    <r>
      <rPr>
        <sz val="10"/>
        <rFont val="Times New Roman"/>
        <family val="1"/>
        <charset val="204"/>
      </rPr>
      <t xml:space="preserve"> </t>
    </r>
    <r>
      <rPr>
        <b/>
        <sz val="10"/>
        <rFont val="Times New Roman"/>
        <family val="1"/>
        <charset val="204"/>
      </rPr>
      <t>VII</t>
    </r>
    <r>
      <rPr>
        <sz val="10"/>
        <rFont val="Times New Roman"/>
        <family val="1"/>
        <charset val="204"/>
      </rPr>
      <t xml:space="preserve"> - всички останали амортизируеми активи</t>
    </r>
  </si>
  <si>
    <t>…</t>
  </si>
  <si>
    <t>процент осигуровки за самонаети лица, включват: Самоосигуряващи се + ЗОВ</t>
  </si>
  <si>
    <t>процент осигуровки за наетия персонал, които са за сметка на работодателя, включват Фонд Пенсии + Общо заболяване и майчинство + Безработица + ТЗПБ 2022 + ЗОВ</t>
  </si>
  <si>
    <t>https://kik-info.com/spravochnik/mod/</t>
  </si>
  <si>
    <t>https://kik-info.com/spravochnik/osigurovki-i-danaci/</t>
  </si>
  <si>
    <t>За коректно попълване на данните за МОД и процента на осигуровките може да се използват следните източници:</t>
  </si>
  <si>
    <t>Средногодишна натовареност, заложена в производствената програма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</si>
</sst>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_ ;[Red]\-#,##0.00\ "/>
    <numFmt numFmtId="165" formatCode="#,##0_ ;[Red]\-#,##0\ "/>
    <numFmt numFmtId="166" formatCode="#,##0.00;[Red]#,##0.00"/>
    <numFmt numFmtId="167" formatCode="#,##0.00\ &quot;лв.&quot;"/>
    <numFmt numFmtId="168" formatCode="#,##0.0000_ ;[Red]\-#,##0.0000\ "/>
  </numFmts>
  <fonts count="75" x14ac:knownFonts="1">
    <font>
      <sz val="10"/>
      <name val="Arial"/>
      <charset val="204"/>
    </font>
    <font>
      <sz val="10"/>
      <name val="Arial"/>
      <family val="2"/>
      <charset val="204"/>
    </font>
    <font>
      <b/>
      <sz val="12"/>
      <name val="Times New Roman Cyr"/>
      <family val="1"/>
      <charset val="204"/>
    </font>
    <font>
      <sz val="8"/>
      <name val="Arial"/>
      <family val="2"/>
      <charset val="204"/>
    </font>
    <font>
      <sz val="10"/>
      <name val="Arial"/>
      <family val="2"/>
      <charset val="204"/>
    </font>
    <font>
      <sz val="10"/>
      <color rgb="FFFF0000"/>
      <name val="Calibri"/>
      <family val="2"/>
      <scheme val="minor"/>
    </font>
    <font>
      <sz val="10"/>
      <name val="Calibri"/>
      <family val="2"/>
      <scheme val="minor"/>
    </font>
    <font>
      <b/>
      <i/>
      <sz val="12"/>
      <name val="Calibri"/>
      <family val="2"/>
      <scheme val="minor"/>
    </font>
    <font>
      <b/>
      <sz val="16"/>
      <name val="Calibri"/>
      <family val="2"/>
      <scheme val="minor"/>
    </font>
    <font>
      <b/>
      <sz val="14"/>
      <name val="Calibri"/>
      <family val="2"/>
      <scheme val="minor"/>
    </font>
    <font>
      <sz val="14"/>
      <name val="Calibri"/>
      <family val="2"/>
      <scheme val="minor"/>
    </font>
    <font>
      <sz val="12"/>
      <name val="Calibri"/>
      <family val="2"/>
      <scheme val="minor"/>
    </font>
    <font>
      <i/>
      <sz val="11"/>
      <name val="Calibri"/>
      <family val="2"/>
      <scheme val="minor"/>
    </font>
    <font>
      <i/>
      <sz val="10"/>
      <color rgb="FFFF0000"/>
      <name val="Calibri"/>
      <family val="2"/>
      <scheme val="minor"/>
    </font>
    <font>
      <i/>
      <sz val="10"/>
      <name val="Calibri"/>
      <family val="2"/>
      <scheme val="minor"/>
    </font>
    <font>
      <b/>
      <sz val="12"/>
      <name val="Calibri"/>
      <family val="2"/>
      <scheme val="minor"/>
    </font>
    <font>
      <i/>
      <sz val="8"/>
      <name val="Calibri"/>
      <family val="2"/>
      <scheme val="minor"/>
    </font>
    <font>
      <i/>
      <sz val="12"/>
      <name val="Calibri"/>
      <family val="2"/>
      <scheme val="minor"/>
    </font>
    <font>
      <b/>
      <sz val="12"/>
      <color rgb="FF000000"/>
      <name val="Calibri"/>
      <family val="2"/>
      <scheme val="minor"/>
    </font>
    <font>
      <i/>
      <sz val="12"/>
      <color rgb="FF000000"/>
      <name val="Calibri"/>
      <family val="2"/>
      <scheme val="minor"/>
    </font>
    <font>
      <b/>
      <sz val="14"/>
      <color rgb="FF000000"/>
      <name val="Calibri"/>
      <family val="2"/>
      <scheme val="minor"/>
    </font>
    <font>
      <b/>
      <i/>
      <sz val="10"/>
      <name val="Calibri"/>
      <family val="2"/>
      <scheme val="minor"/>
    </font>
    <font>
      <b/>
      <i/>
      <sz val="12"/>
      <color rgb="FF000000"/>
      <name val="Calibri"/>
      <family val="2"/>
      <scheme val="minor"/>
    </font>
    <font>
      <b/>
      <sz val="12"/>
      <color rgb="FFFF0000"/>
      <name val="Calibri"/>
      <family val="2"/>
      <scheme val="minor"/>
    </font>
    <font>
      <sz val="7"/>
      <name val="Calibri"/>
      <family val="2"/>
      <scheme val="minor"/>
    </font>
    <font>
      <sz val="9"/>
      <color indexed="12"/>
      <name val="Calibri"/>
      <family val="2"/>
      <scheme val="minor"/>
    </font>
    <font>
      <i/>
      <sz val="10"/>
      <color indexed="12"/>
      <name val="Calibri"/>
      <family val="2"/>
      <scheme val="minor"/>
    </font>
    <font>
      <b/>
      <sz val="10"/>
      <name val="Calibri"/>
      <family val="2"/>
      <scheme val="minor"/>
    </font>
    <font>
      <b/>
      <i/>
      <sz val="12"/>
      <color rgb="FFFF0000"/>
      <name val="Calibri"/>
      <family val="2"/>
      <scheme val="minor"/>
    </font>
    <font>
      <i/>
      <sz val="12"/>
      <color indexed="12"/>
      <name val="Calibri"/>
      <family val="2"/>
      <scheme val="minor"/>
    </font>
    <font>
      <b/>
      <i/>
      <sz val="12"/>
      <color indexed="12"/>
      <name val="Calibri"/>
      <family val="2"/>
      <scheme val="minor"/>
    </font>
    <font>
      <b/>
      <i/>
      <sz val="10"/>
      <color rgb="FF000000"/>
      <name val="Calibri"/>
      <family val="2"/>
      <scheme val="minor"/>
    </font>
    <font>
      <i/>
      <u/>
      <sz val="10"/>
      <color rgb="FFFF0000"/>
      <name val="Calibri"/>
      <family val="2"/>
      <scheme val="minor"/>
    </font>
    <font>
      <b/>
      <i/>
      <sz val="10"/>
      <color indexed="17"/>
      <name val="Calibri"/>
      <family val="2"/>
      <scheme val="minor"/>
    </font>
    <font>
      <b/>
      <sz val="8"/>
      <name val="Calibri"/>
      <family val="2"/>
      <scheme val="minor"/>
    </font>
    <font>
      <sz val="8"/>
      <name val="Calibri"/>
      <family val="2"/>
      <scheme val="minor"/>
    </font>
    <font>
      <i/>
      <sz val="12"/>
      <color rgb="FFFF0000"/>
      <name val="Calibri"/>
      <family val="2"/>
      <scheme val="minor"/>
    </font>
    <font>
      <b/>
      <sz val="9"/>
      <name val="Calibri"/>
      <family val="2"/>
      <scheme val="minor"/>
    </font>
    <font>
      <b/>
      <i/>
      <sz val="10"/>
      <color indexed="12"/>
      <name val="Calibri"/>
      <family val="2"/>
      <scheme val="minor"/>
    </font>
    <font>
      <b/>
      <i/>
      <sz val="12"/>
      <color indexed="17"/>
      <name val="Calibri"/>
      <family val="2"/>
      <scheme val="minor"/>
    </font>
    <font>
      <sz val="9"/>
      <name val="Calibri"/>
      <family val="2"/>
      <scheme val="minor"/>
    </font>
    <font>
      <b/>
      <i/>
      <u/>
      <sz val="10"/>
      <color indexed="17"/>
      <name val="Calibri"/>
      <family val="2"/>
      <scheme val="minor"/>
    </font>
    <font>
      <i/>
      <sz val="10"/>
      <color indexed="17"/>
      <name val="Calibri"/>
      <family val="2"/>
      <scheme val="minor"/>
    </font>
    <font>
      <b/>
      <sz val="10"/>
      <color indexed="17"/>
      <name val="Calibri"/>
      <family val="2"/>
      <scheme val="minor"/>
    </font>
    <font>
      <sz val="12"/>
      <color indexed="10"/>
      <name val="Calibri"/>
      <family val="2"/>
      <scheme val="minor"/>
    </font>
    <font>
      <b/>
      <u/>
      <sz val="12"/>
      <color indexed="10"/>
      <name val="Calibri"/>
      <family val="2"/>
      <scheme val="minor"/>
    </font>
    <font>
      <b/>
      <sz val="12"/>
      <color indexed="17"/>
      <name val="Calibri"/>
      <family val="2"/>
      <scheme val="minor"/>
    </font>
    <font>
      <sz val="10"/>
      <color indexed="12"/>
      <name val="Calibri"/>
      <family val="2"/>
      <scheme val="minor"/>
    </font>
    <font>
      <b/>
      <i/>
      <sz val="9"/>
      <color indexed="17"/>
      <name val="Calibri"/>
      <family val="2"/>
      <scheme val="minor"/>
    </font>
    <font>
      <b/>
      <i/>
      <vertAlign val="subscript"/>
      <sz val="10"/>
      <name val="Calibri"/>
      <family val="2"/>
      <scheme val="minor"/>
    </font>
    <font>
      <b/>
      <sz val="10"/>
      <color rgb="FF000000"/>
      <name val="Calibri"/>
      <family val="2"/>
      <scheme val="minor"/>
    </font>
    <font>
      <b/>
      <u/>
      <sz val="10"/>
      <color indexed="17"/>
      <name val="Calibri"/>
      <family val="2"/>
      <scheme val="minor"/>
    </font>
    <font>
      <b/>
      <sz val="12"/>
      <name val="Calibri"/>
      <family val="2"/>
      <charset val="204"/>
      <scheme val="minor"/>
    </font>
    <font>
      <b/>
      <sz val="12"/>
      <color rgb="FFFF0000"/>
      <name val="Calibri"/>
      <family val="2"/>
      <charset val="204"/>
      <scheme val="minor"/>
    </font>
    <font>
      <i/>
      <sz val="6"/>
      <name val="Calibri"/>
      <family val="2"/>
      <charset val="204"/>
      <scheme val="minor"/>
    </font>
    <font>
      <b/>
      <i/>
      <sz val="10"/>
      <color indexed="12"/>
      <name val="Calibri"/>
      <family val="2"/>
      <charset val="204"/>
      <scheme val="minor"/>
    </font>
    <font>
      <b/>
      <i/>
      <sz val="12"/>
      <color indexed="12"/>
      <name val="Calibri"/>
      <family val="2"/>
      <charset val="204"/>
      <scheme val="minor"/>
    </font>
    <font>
      <b/>
      <i/>
      <sz val="10"/>
      <color rgb="FF0000FF"/>
      <name val="Calibri"/>
      <family val="2"/>
      <scheme val="minor"/>
    </font>
    <font>
      <b/>
      <i/>
      <sz val="12"/>
      <name val="Calibri"/>
      <family val="2"/>
      <charset val="204"/>
      <scheme val="minor"/>
    </font>
    <font>
      <sz val="10"/>
      <name val="Times New Roman"/>
      <family val="1"/>
      <charset val="204"/>
    </font>
    <font>
      <b/>
      <sz val="12"/>
      <name val="Times New Roman"/>
      <family val="1"/>
      <charset val="204"/>
    </font>
    <font>
      <b/>
      <sz val="12"/>
      <color indexed="13"/>
      <name val="Times New Roman"/>
      <family val="1"/>
      <charset val="204"/>
    </font>
    <font>
      <b/>
      <sz val="12"/>
      <color theme="0"/>
      <name val="Times New Roman"/>
      <family val="1"/>
      <charset val="204"/>
    </font>
    <font>
      <sz val="10"/>
      <color theme="0"/>
      <name val="Times New Roman"/>
      <family val="1"/>
      <charset val="204"/>
    </font>
    <font>
      <b/>
      <i/>
      <sz val="10"/>
      <color theme="0"/>
      <name val="Times New Roman"/>
      <family val="1"/>
      <charset val="204"/>
    </font>
    <font>
      <i/>
      <sz val="7"/>
      <color theme="0"/>
      <name val="Times New Roman"/>
      <family val="1"/>
      <charset val="204"/>
    </font>
    <font>
      <i/>
      <sz val="10"/>
      <color indexed="8"/>
      <name val="Times New Roman"/>
      <family val="1"/>
      <charset val="204"/>
    </font>
    <font>
      <b/>
      <i/>
      <sz val="10"/>
      <color indexed="8"/>
      <name val="Times New Roman"/>
      <family val="1"/>
      <charset val="204"/>
    </font>
    <font>
      <i/>
      <sz val="10"/>
      <name val="Times New Roman"/>
      <family val="1"/>
      <charset val="204"/>
    </font>
    <font>
      <b/>
      <i/>
      <sz val="12"/>
      <color indexed="17"/>
      <name val="Times New Roman"/>
      <family val="1"/>
      <charset val="204"/>
    </font>
    <font>
      <i/>
      <sz val="12"/>
      <color rgb="FF0000FF"/>
      <name val="Calibri"/>
      <family val="2"/>
      <scheme val="minor"/>
    </font>
    <font>
      <b/>
      <sz val="10"/>
      <name val="Times New Roman"/>
      <family val="1"/>
      <charset val="204"/>
    </font>
    <font>
      <sz val="11"/>
      <name val="Calibri"/>
      <family val="2"/>
      <scheme val="minor"/>
    </font>
    <font>
      <u/>
      <sz val="10"/>
      <color theme="10"/>
      <name val="Arial"/>
      <family val="2"/>
      <charset val="204"/>
    </font>
    <font>
      <sz val="12"/>
      <name val="Calibri"/>
      <family val="2"/>
      <charset val="204"/>
      <scheme val="minor"/>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indexed="16"/>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4" fillId="0" borderId="0"/>
    <xf numFmtId="9" fontId="1" fillId="0" borderId="0" applyFont="0" applyFill="0" applyBorder="0" applyAlignment="0" applyProtection="0"/>
    <xf numFmtId="0" fontId="1" fillId="0" borderId="0"/>
    <xf numFmtId="0" fontId="73" fillId="0" borderId="0" applyNumberFormat="0" applyFill="0" applyBorder="0" applyAlignment="0" applyProtection="0"/>
  </cellStyleXfs>
  <cellXfs count="508">
    <xf numFmtId="0" fontId="0" fillId="0" borderId="0" xfId="0"/>
    <xf numFmtId="0" fontId="6" fillId="0" borderId="0" xfId="0" applyFont="1" applyAlignment="1">
      <alignment vertical="center"/>
    </xf>
    <xf numFmtId="0" fontId="5" fillId="0" borderId="0" xfId="0" applyFont="1" applyAlignment="1">
      <alignment vertical="center"/>
    </xf>
    <xf numFmtId="0" fontId="11" fillId="0" borderId="0" xfId="0" applyFont="1" applyAlignment="1">
      <alignment horizontal="center" vertical="center"/>
    </xf>
    <xf numFmtId="167" fontId="11" fillId="0" borderId="0" xfId="0" applyNumberFormat="1" applyFont="1" applyAlignment="1">
      <alignment vertical="center"/>
    </xf>
    <xf numFmtId="0" fontId="11" fillId="0" borderId="0" xfId="0" applyFont="1" applyAlignment="1">
      <alignment vertical="center" wrapText="1"/>
    </xf>
    <xf numFmtId="0" fontId="16" fillId="0" borderId="0" xfId="0" applyFont="1" applyAlignment="1">
      <alignment vertical="center"/>
    </xf>
    <xf numFmtId="0" fontId="6" fillId="0" borderId="0" xfId="0" applyFont="1" applyAlignment="1">
      <alignment vertical="center" wrapText="1"/>
    </xf>
    <xf numFmtId="0" fontId="16" fillId="0" borderId="0" xfId="0" applyFont="1" applyAlignment="1">
      <alignment horizontal="left" vertical="center"/>
    </xf>
    <xf numFmtId="0" fontId="6" fillId="0" borderId="0" xfId="0" applyFont="1" applyAlignment="1">
      <alignment horizontal="left" vertical="center" wrapText="1"/>
    </xf>
    <xf numFmtId="0" fontId="15" fillId="0" borderId="0" xfId="0" applyFont="1" applyAlignment="1">
      <alignment vertical="center"/>
    </xf>
    <xf numFmtId="0" fontId="6" fillId="0" borderId="0" xfId="0" applyFont="1"/>
    <xf numFmtId="4" fontId="14" fillId="0" borderId="1" xfId="0" applyNumberFormat="1" applyFont="1" applyBorder="1" applyAlignment="1" applyProtection="1">
      <alignment horizontal="right" vertical="center" wrapText="1"/>
      <protection locked="0"/>
    </xf>
    <xf numFmtId="0" fontId="18" fillId="0" borderId="0" xfId="0" applyFont="1" applyAlignment="1">
      <alignment horizontal="justify" vertical="center"/>
    </xf>
    <xf numFmtId="2" fontId="6" fillId="0" borderId="0" xfId="0" applyNumberFormat="1" applyFont="1" applyAlignment="1">
      <alignment vertical="center"/>
    </xf>
    <xf numFmtId="0" fontId="11" fillId="0" borderId="0" xfId="0" applyFont="1" applyAlignment="1">
      <alignment horizontal="center" vertical="center" wrapText="1"/>
    </xf>
    <xf numFmtId="0" fontId="21" fillId="7" borderId="1" xfId="0" applyFont="1" applyFill="1" applyBorder="1" applyAlignment="1">
      <alignment horizontal="center" vertical="center" wrapText="1"/>
    </xf>
    <xf numFmtId="0" fontId="24" fillId="0" borderId="0" xfId="0" applyFont="1" applyAlignment="1">
      <alignment vertical="center"/>
    </xf>
    <xf numFmtId="0" fontId="14" fillId="0" borderId="1" xfId="0" applyFont="1" applyBorder="1" applyAlignment="1">
      <alignment horizontal="center" vertical="center" wrapText="1"/>
    </xf>
    <xf numFmtId="0" fontId="25" fillId="0" borderId="1" xfId="0" applyFont="1" applyBorder="1" applyAlignment="1">
      <alignment horizontal="center" vertical="center" wrapText="1"/>
    </xf>
    <xf numFmtId="4" fontId="26" fillId="0" borderId="1" xfId="0" applyNumberFormat="1" applyFont="1" applyBorder="1" applyAlignment="1" applyProtection="1">
      <alignment vertical="center" wrapText="1"/>
      <protection locked="0"/>
    </xf>
    <xf numFmtId="9" fontId="26" fillId="0" borderId="1" xfId="2" applyFont="1" applyBorder="1" applyAlignment="1" applyProtection="1">
      <alignment horizontal="center" vertical="center" wrapText="1"/>
      <protection locked="0"/>
    </xf>
    <xf numFmtId="0" fontId="21" fillId="0" borderId="0" xfId="0" applyFont="1" applyAlignment="1">
      <alignment horizontal="right" vertical="center" wrapText="1"/>
    </xf>
    <xf numFmtId="0" fontId="17" fillId="0" borderId="1" xfId="0" applyFont="1" applyBorder="1" applyAlignment="1" applyProtection="1">
      <alignment horizontal="center" wrapText="1"/>
      <protection locked="0"/>
    </xf>
    <xf numFmtId="0" fontId="11" fillId="0" borderId="0" xfId="0" applyFont="1" applyProtection="1">
      <protection locked="0"/>
    </xf>
    <xf numFmtId="0" fontId="11" fillId="0" borderId="0" xfId="0" applyFont="1"/>
    <xf numFmtId="1" fontId="28" fillId="0" borderId="0" xfId="0" applyNumberFormat="1" applyFont="1" applyAlignment="1">
      <alignment horizontal="left" vertical="center"/>
    </xf>
    <xf numFmtId="0" fontId="21" fillId="0" borderId="0" xfId="0" applyFont="1" applyAlignment="1">
      <alignment horizontal="right" vertical="center"/>
    </xf>
    <xf numFmtId="0" fontId="27" fillId="0" borderId="0" xfId="0" applyFont="1" applyAlignment="1">
      <alignment vertical="center"/>
    </xf>
    <xf numFmtId="0" fontId="35" fillId="0" borderId="0" xfId="0" applyFont="1" applyAlignment="1">
      <alignment vertical="center"/>
    </xf>
    <xf numFmtId="4" fontId="21" fillId="0" borderId="0" xfId="0" applyNumberFormat="1" applyFont="1" applyAlignment="1">
      <alignment horizontal="right" vertical="center"/>
    </xf>
    <xf numFmtId="0" fontId="14" fillId="0" borderId="1" xfId="0" applyFont="1" applyBorder="1" applyAlignment="1">
      <alignment horizontal="left" vertical="center" wrapText="1"/>
    </xf>
    <xf numFmtId="4" fontId="14" fillId="0" borderId="1" xfId="0" applyNumberFormat="1" applyFont="1" applyBorder="1" applyAlignment="1">
      <alignment horizontal="center" vertical="center" wrapText="1"/>
    </xf>
    <xf numFmtId="4" fontId="14" fillId="0" borderId="0" xfId="0" applyNumberFormat="1" applyFont="1" applyAlignment="1">
      <alignment horizontal="right" vertical="center"/>
    </xf>
    <xf numFmtId="4" fontId="6" fillId="0" borderId="0" xfId="0" applyNumberFormat="1" applyFont="1" applyAlignment="1">
      <alignment vertical="center"/>
    </xf>
    <xf numFmtId="0" fontId="27" fillId="7" borderId="1" xfId="0" applyFont="1" applyFill="1" applyBorder="1" applyAlignment="1">
      <alignment horizontal="center" vertical="center" wrapText="1"/>
    </xf>
    <xf numFmtId="3" fontId="21" fillId="0" borderId="0" xfId="0" applyNumberFormat="1" applyFont="1" applyAlignment="1">
      <alignment horizontal="center" vertical="center"/>
    </xf>
    <xf numFmtId="0" fontId="14" fillId="0" borderId="0" xfId="0" applyFont="1" applyAlignment="1">
      <alignment vertical="center"/>
    </xf>
    <xf numFmtId="0" fontId="6" fillId="7" borderId="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pplyProtection="1">
      <alignment horizontal="center" vertical="center" wrapText="1"/>
      <protection locked="0"/>
    </xf>
    <xf numFmtId="2" fontId="14" fillId="0" borderId="0" xfId="0" applyNumberFormat="1" applyFont="1" applyAlignment="1" applyProtection="1">
      <alignment horizontal="center" vertical="center" wrapText="1"/>
      <protection locked="0"/>
    </xf>
    <xf numFmtId="14" fontId="21" fillId="0" borderId="0" xfId="0" applyNumberFormat="1" applyFont="1" applyAlignment="1">
      <alignment vertical="center"/>
    </xf>
    <xf numFmtId="0" fontId="26" fillId="0" borderId="12" xfId="0" applyFont="1" applyBorder="1" applyAlignment="1">
      <alignment horizontal="left" vertical="center" wrapText="1"/>
    </xf>
    <xf numFmtId="4" fontId="26" fillId="0" borderId="1" xfId="0" applyNumberFormat="1" applyFont="1" applyBorder="1" applyAlignment="1">
      <alignment horizontal="right" vertical="center" wrapText="1"/>
    </xf>
    <xf numFmtId="1" fontId="36" fillId="0" borderId="0" xfId="0" applyNumberFormat="1" applyFont="1" applyAlignment="1">
      <alignment vertical="center"/>
    </xf>
    <xf numFmtId="0" fontId="11" fillId="0" borderId="0" xfId="0" applyFont="1" applyAlignment="1">
      <alignment vertical="center"/>
    </xf>
    <xf numFmtId="0" fontId="15" fillId="0" borderId="3" xfId="0" applyFont="1" applyBorder="1" applyAlignment="1">
      <alignment vertical="center"/>
    </xf>
    <xf numFmtId="4" fontId="29" fillId="0" borderId="1" xfId="0" applyNumberFormat="1" applyFont="1" applyBorder="1" applyAlignment="1" applyProtection="1">
      <alignment horizontal="left" vertical="center" wrapText="1"/>
      <protection locked="0"/>
    </xf>
    <xf numFmtId="4" fontId="29" fillId="0" borderId="1" xfId="0" applyNumberFormat="1" applyFont="1" applyBorder="1" applyAlignment="1" applyProtection="1">
      <alignment horizontal="right" vertical="center" wrapText="1"/>
      <protection locked="0"/>
    </xf>
    <xf numFmtId="0" fontId="26" fillId="0" borderId="0" xfId="0" applyFont="1" applyAlignment="1">
      <alignment vertical="center"/>
    </xf>
    <xf numFmtId="4" fontId="33" fillId="0" borderId="0" xfId="0" applyNumberFormat="1" applyFont="1" applyAlignment="1">
      <alignment vertical="center"/>
    </xf>
    <xf numFmtId="14" fontId="39" fillId="0" borderId="0" xfId="0" applyNumberFormat="1" applyFont="1" applyAlignment="1">
      <alignment vertical="center"/>
    </xf>
    <xf numFmtId="0" fontId="39" fillId="0" borderId="0" xfId="0" applyFont="1" applyAlignment="1">
      <alignment vertical="center"/>
    </xf>
    <xf numFmtId="0" fontId="40" fillId="0" borderId="0" xfId="0" applyFont="1" applyAlignment="1">
      <alignment vertical="center"/>
    </xf>
    <xf numFmtId="2" fontId="40" fillId="0" borderId="0" xfId="0" applyNumberFormat="1" applyFont="1" applyAlignment="1">
      <alignment vertical="center"/>
    </xf>
    <xf numFmtId="0" fontId="15" fillId="0" borderId="0" xfId="0" applyFont="1" applyAlignment="1">
      <alignment horizontal="left" vertical="center"/>
    </xf>
    <xf numFmtId="3" fontId="33" fillId="0" borderId="0" xfId="0" applyNumberFormat="1" applyFont="1" applyAlignment="1">
      <alignment horizontal="right" vertical="center"/>
    </xf>
    <xf numFmtId="3" fontId="39" fillId="0" borderId="0" xfId="0" applyNumberFormat="1" applyFont="1" applyAlignment="1">
      <alignment horizontal="right" vertical="center"/>
    </xf>
    <xf numFmtId="4" fontId="14" fillId="0" borderId="1" xfId="0" applyNumberFormat="1" applyFont="1" applyBorder="1" applyAlignment="1">
      <alignment vertical="center" wrapText="1"/>
    </xf>
    <xf numFmtId="3" fontId="26" fillId="0" borderId="1" xfId="0" applyNumberFormat="1" applyFont="1" applyBorder="1" applyAlignment="1" applyProtection="1">
      <alignment horizontal="center" vertical="center" wrapText="1"/>
      <protection locked="0"/>
    </xf>
    <xf numFmtId="4" fontId="26" fillId="0" borderId="1" xfId="0" applyNumberFormat="1" applyFont="1" applyBorder="1" applyAlignment="1" applyProtection="1">
      <alignment horizontal="right" vertical="center" wrapText="1"/>
      <protection locked="0"/>
    </xf>
    <xf numFmtId="4" fontId="42" fillId="0" borderId="0" xfId="0" applyNumberFormat="1" applyFont="1" applyAlignment="1" applyProtection="1">
      <alignment horizontal="right" vertical="center"/>
      <protection locked="0"/>
    </xf>
    <xf numFmtId="4" fontId="26" fillId="0" borderId="1" xfId="0" applyNumberFormat="1" applyFont="1" applyBorder="1" applyAlignment="1" applyProtection="1">
      <alignment horizontal="center" vertical="center" wrapText="1"/>
      <protection locked="0"/>
    </xf>
    <xf numFmtId="4" fontId="6" fillId="7" borderId="1" xfId="0" applyNumberFormat="1" applyFont="1" applyFill="1" applyBorder="1" applyAlignment="1">
      <alignment horizontal="center" vertical="center" wrapText="1"/>
    </xf>
    <xf numFmtId="4" fontId="33" fillId="0" borderId="0" xfId="0" applyNumberFormat="1" applyFont="1" applyAlignment="1">
      <alignment horizontal="right" vertical="center"/>
    </xf>
    <xf numFmtId="4" fontId="6" fillId="0" borderId="0" xfId="0" applyNumberFormat="1" applyFont="1" applyAlignment="1">
      <alignment horizontal="center" vertical="center" wrapText="1"/>
    </xf>
    <xf numFmtId="4" fontId="21" fillId="0" borderId="0" xfId="0" applyNumberFormat="1" applyFont="1" applyAlignment="1">
      <alignment horizontal="right" vertical="center" wrapText="1"/>
    </xf>
    <xf numFmtId="0" fontId="14" fillId="0" borderId="0" xfId="0" applyFont="1" applyAlignment="1">
      <alignment horizontal="justify" vertical="center"/>
    </xf>
    <xf numFmtId="0" fontId="23" fillId="0" borderId="0" xfId="0" applyFont="1" applyAlignment="1">
      <alignment vertical="center"/>
    </xf>
    <xf numFmtId="2" fontId="11" fillId="0" borderId="0" xfId="0" applyNumberFormat="1" applyFont="1" applyAlignment="1">
      <alignment vertical="center" wrapText="1"/>
    </xf>
    <xf numFmtId="2" fontId="11" fillId="0" borderId="0" xfId="0" applyNumberFormat="1" applyFont="1" applyAlignment="1">
      <alignment vertical="center"/>
    </xf>
    <xf numFmtId="0" fontId="46" fillId="0" borderId="0" xfId="0" applyFont="1" applyAlignment="1">
      <alignment vertical="center"/>
    </xf>
    <xf numFmtId="2" fontId="7" fillId="0" borderId="0" xfId="0" applyNumberFormat="1" applyFont="1" applyAlignment="1">
      <alignment horizontal="center" vertical="center" wrapText="1"/>
    </xf>
    <xf numFmtId="0" fontId="15" fillId="0" borderId="0" xfId="0" applyFont="1" applyAlignment="1">
      <alignment vertical="center" wrapText="1"/>
    </xf>
    <xf numFmtId="0" fontId="7" fillId="3" borderId="6" xfId="0" applyFont="1" applyFill="1" applyBorder="1" applyAlignment="1">
      <alignment vertical="center"/>
    </xf>
    <xf numFmtId="0" fontId="7" fillId="3" borderId="7" xfId="0" applyFont="1" applyFill="1" applyBorder="1" applyAlignment="1">
      <alignment vertical="center"/>
    </xf>
    <xf numFmtId="0" fontId="7" fillId="3" borderId="9" xfId="0" applyFont="1" applyFill="1" applyBorder="1" applyAlignment="1">
      <alignment vertical="center"/>
    </xf>
    <xf numFmtId="0" fontId="17" fillId="3" borderId="1" xfId="0" applyFont="1" applyFill="1" applyBorder="1" applyAlignment="1">
      <alignment vertical="center"/>
    </xf>
    <xf numFmtId="4" fontId="17" fillId="3" borderId="1" xfId="0" applyNumberFormat="1" applyFont="1" applyFill="1" applyBorder="1" applyAlignment="1">
      <alignment horizontal="right" vertical="center" wrapText="1"/>
    </xf>
    <xf numFmtId="0" fontId="27" fillId="0" borderId="0" xfId="0" applyFont="1" applyAlignment="1">
      <alignment vertical="center" wrapText="1"/>
    </xf>
    <xf numFmtId="1" fontId="36" fillId="0" borderId="0" xfId="0" applyNumberFormat="1" applyFont="1" applyAlignment="1">
      <alignment vertical="center" wrapText="1"/>
    </xf>
    <xf numFmtId="1" fontId="36" fillId="0" borderId="0" xfId="0" applyNumberFormat="1" applyFont="1" applyAlignment="1">
      <alignment horizontal="left" vertical="center"/>
    </xf>
    <xf numFmtId="1" fontId="36" fillId="0" borderId="0" xfId="0" applyNumberFormat="1" applyFont="1" applyAlignment="1">
      <alignment horizontal="left" vertical="center" wrapText="1"/>
    </xf>
    <xf numFmtId="0" fontId="43" fillId="0" borderId="0" xfId="0" applyFont="1" applyAlignment="1">
      <alignment vertical="center"/>
    </xf>
    <xf numFmtId="0" fontId="6" fillId="0" borderId="0" xfId="0" applyFont="1" applyAlignment="1">
      <alignment horizontal="left" vertical="center"/>
    </xf>
    <xf numFmtId="49" fontId="6" fillId="0" borderId="0" xfId="0" applyNumberFormat="1" applyFont="1" applyAlignment="1">
      <alignment vertical="center"/>
    </xf>
    <xf numFmtId="0" fontId="11" fillId="0" borderId="0" xfId="0" applyFont="1" applyAlignment="1">
      <alignment horizontal="right" vertical="center"/>
    </xf>
    <xf numFmtId="3" fontId="29" fillId="0" borderId="1" xfId="0" applyNumberFormat="1" applyFont="1" applyBorder="1" applyAlignment="1" applyProtection="1">
      <alignment horizontal="right" vertical="center" wrapText="1"/>
      <protection locked="0"/>
    </xf>
    <xf numFmtId="3" fontId="33" fillId="0" borderId="0" xfId="0" applyNumberFormat="1" applyFont="1" applyAlignment="1">
      <alignment vertical="center"/>
    </xf>
    <xf numFmtId="0" fontId="11" fillId="0" borderId="0" xfId="0" applyFont="1" applyAlignment="1" applyProtection="1">
      <alignment vertical="center"/>
      <protection locked="0"/>
    </xf>
    <xf numFmtId="0" fontId="17" fillId="0" borderId="0" xfId="0" applyFont="1" applyAlignment="1">
      <alignment vertical="center"/>
    </xf>
    <xf numFmtId="0" fontId="6" fillId="0" borderId="0" xfId="0" applyFont="1" applyAlignment="1">
      <alignment horizontal="right" vertical="center"/>
    </xf>
    <xf numFmtId="0" fontId="17" fillId="0" borderId="0" xfId="0" applyFont="1" applyAlignment="1">
      <alignment horizontal="center" vertical="center"/>
    </xf>
    <xf numFmtId="0" fontId="27" fillId="0" borderId="0" xfId="0" applyFont="1" applyAlignment="1">
      <alignment horizontal="right" vertical="center"/>
    </xf>
    <xf numFmtId="4" fontId="17" fillId="3" borderId="1" xfId="0" applyNumberFormat="1" applyFont="1" applyFill="1" applyBorder="1" applyAlignment="1">
      <alignment horizontal="left" vertical="center" wrapText="1"/>
    </xf>
    <xf numFmtId="4" fontId="29" fillId="0" borderId="10" xfId="0" applyNumberFormat="1" applyFont="1" applyBorder="1" applyAlignment="1" applyProtection="1">
      <alignment horizontal="right" vertical="center" wrapText="1"/>
      <protection locked="0"/>
    </xf>
    <xf numFmtId="4" fontId="17" fillId="0" borderId="1" xfId="0" applyNumberFormat="1" applyFont="1" applyBorder="1" applyAlignment="1" applyProtection="1">
      <alignment horizontal="left" vertical="center" wrapText="1"/>
      <protection locked="0"/>
    </xf>
    <xf numFmtId="4" fontId="28" fillId="0" borderId="1" xfId="0" applyNumberFormat="1" applyFont="1" applyBorder="1" applyAlignment="1" applyProtection="1">
      <alignment horizontal="left" vertical="center" wrapText="1"/>
      <protection locked="0"/>
    </xf>
    <xf numFmtId="0" fontId="47" fillId="0" borderId="0" xfId="0" applyFont="1" applyAlignment="1">
      <alignment vertical="center"/>
    </xf>
    <xf numFmtId="0" fontId="17" fillId="0" borderId="0" xfId="0" applyFont="1" applyAlignment="1">
      <alignment horizontal="justify"/>
    </xf>
    <xf numFmtId="0" fontId="27" fillId="0" borderId="0" xfId="0" applyFont="1"/>
    <xf numFmtId="0" fontId="7" fillId="4" borderId="1" xfId="0" applyFont="1" applyFill="1" applyBorder="1" applyAlignment="1" applyProtection="1">
      <alignment vertical="center"/>
      <protection locked="0"/>
    </xf>
    <xf numFmtId="0" fontId="35" fillId="0" borderId="0" xfId="0" applyFont="1" applyAlignment="1">
      <alignment horizontal="left" vertical="center"/>
    </xf>
    <xf numFmtId="9" fontId="7" fillId="0" borderId="2" xfId="2" applyFont="1" applyBorder="1" applyAlignment="1" applyProtection="1">
      <alignment horizontal="center" vertical="center"/>
    </xf>
    <xf numFmtId="164" fontId="17" fillId="0" borderId="1" xfId="0" applyNumberFormat="1" applyFont="1" applyBorder="1" applyAlignment="1" applyProtection="1">
      <alignment horizontal="right" vertical="center" wrapText="1"/>
      <protection locked="0"/>
    </xf>
    <xf numFmtId="164" fontId="7" fillId="0" borderId="1" xfId="0" applyNumberFormat="1" applyFont="1" applyBorder="1" applyAlignment="1" applyProtection="1">
      <alignment horizontal="right" vertical="center" wrapText="1"/>
      <protection locked="0"/>
    </xf>
    <xf numFmtId="0" fontId="7" fillId="3" borderId="7" xfId="0" applyFont="1" applyFill="1" applyBorder="1" applyAlignment="1" applyProtection="1">
      <alignment vertical="center"/>
      <protection locked="0"/>
    </xf>
    <xf numFmtId="0" fontId="11" fillId="3" borderId="7" xfId="0" applyFont="1" applyFill="1" applyBorder="1" applyAlignment="1" applyProtection="1">
      <alignment vertical="center"/>
      <protection locked="0"/>
    </xf>
    <xf numFmtId="0" fontId="11" fillId="3" borderId="7" xfId="0" applyFont="1" applyFill="1" applyBorder="1" applyAlignment="1" applyProtection="1">
      <alignment vertical="center" wrapText="1"/>
      <protection locked="0"/>
    </xf>
    <xf numFmtId="164" fontId="17" fillId="3" borderId="1" xfId="0" applyNumberFormat="1" applyFont="1" applyFill="1" applyBorder="1" applyAlignment="1" applyProtection="1">
      <alignment horizontal="right" vertical="center" wrapText="1"/>
      <protection locked="0"/>
    </xf>
    <xf numFmtId="0" fontId="28" fillId="0" borderId="0" xfId="0" applyFont="1" applyAlignment="1">
      <alignment horizontal="left" vertical="center"/>
    </xf>
    <xf numFmtId="0" fontId="11" fillId="0" borderId="0" xfId="0" applyFont="1" applyAlignment="1">
      <alignment wrapText="1"/>
    </xf>
    <xf numFmtId="4" fontId="41" fillId="0" borderId="0" xfId="0" applyNumberFormat="1" applyFont="1" applyAlignment="1">
      <alignment horizontal="center" vertical="center"/>
    </xf>
    <xf numFmtId="165" fontId="48" fillId="0" borderId="0" xfId="0" applyNumberFormat="1" applyFont="1" applyAlignment="1">
      <alignment horizontal="right" vertical="center" wrapText="1"/>
    </xf>
    <xf numFmtId="0" fontId="6" fillId="0" borderId="1" xfId="0" applyFont="1" applyBorder="1" applyAlignment="1">
      <alignment horizontal="center" vertical="center" wrapText="1"/>
    </xf>
    <xf numFmtId="4" fontId="43" fillId="0" borderId="0" xfId="0" applyNumberFormat="1" applyFont="1" applyAlignment="1">
      <alignment horizontal="center" vertical="center" wrapText="1"/>
    </xf>
    <xf numFmtId="4" fontId="27" fillId="0" borderId="0" xfId="0" applyNumberFormat="1" applyFont="1" applyAlignment="1">
      <alignment horizontal="right" vertical="center"/>
    </xf>
    <xf numFmtId="0" fontId="6" fillId="0" borderId="0" xfId="0" applyFont="1" applyAlignment="1">
      <alignment horizontal="center" vertical="center"/>
    </xf>
    <xf numFmtId="0" fontId="16" fillId="0" borderId="12" xfId="0" applyFont="1" applyBorder="1" applyAlignment="1">
      <alignment horizontal="center" vertical="center" wrapText="1"/>
    </xf>
    <xf numFmtId="0" fontId="27" fillId="3" borderId="1" xfId="0" applyFont="1" applyFill="1" applyBorder="1" applyAlignment="1">
      <alignment horizontal="center" vertical="center" wrapText="1"/>
    </xf>
    <xf numFmtId="1" fontId="6" fillId="0" borderId="1" xfId="0" applyNumberFormat="1" applyFont="1" applyBorder="1" applyAlignment="1" applyProtection="1">
      <alignment horizontal="center" vertical="center"/>
      <protection locked="0"/>
    </xf>
    <xf numFmtId="10" fontId="17" fillId="0" borderId="1" xfId="0" applyNumberFormat="1" applyFont="1" applyBorder="1" applyAlignment="1" applyProtection="1">
      <alignment horizontal="center" vertical="center" wrapText="1"/>
      <protection locked="0"/>
    </xf>
    <xf numFmtId="0" fontId="28" fillId="0" borderId="0" xfId="0" applyFont="1" applyAlignment="1">
      <alignment vertical="center"/>
    </xf>
    <xf numFmtId="1" fontId="27" fillId="7" borderId="1" xfId="0" applyNumberFormat="1" applyFont="1" applyFill="1" applyBorder="1" applyAlignment="1">
      <alignment horizontal="center" vertical="center" wrapText="1"/>
    </xf>
    <xf numFmtId="3" fontId="14" fillId="0" borderId="0" xfId="0" applyNumberFormat="1" applyFont="1" applyAlignment="1">
      <alignment horizontal="right" vertical="center"/>
    </xf>
    <xf numFmtId="3" fontId="43" fillId="0" borderId="0" xfId="0" applyNumberFormat="1" applyFont="1" applyAlignment="1">
      <alignment horizontal="right" vertical="center"/>
    </xf>
    <xf numFmtId="3" fontId="51" fillId="0" borderId="0" xfId="0" applyNumberFormat="1" applyFont="1" applyAlignment="1">
      <alignment horizontal="center" vertical="center" wrapText="1"/>
    </xf>
    <xf numFmtId="3" fontId="6" fillId="0" borderId="1" xfId="0" applyNumberFormat="1" applyFont="1" applyBorder="1" applyAlignment="1">
      <alignment horizontal="center" vertical="center" wrapText="1"/>
    </xf>
    <xf numFmtId="0" fontId="11" fillId="3" borderId="1" xfId="0" applyFont="1" applyFill="1" applyBorder="1" applyAlignment="1">
      <alignment horizontal="center" vertical="center" wrapText="1"/>
    </xf>
    <xf numFmtId="166" fontId="11" fillId="3" borderId="1" xfId="0" applyNumberFormat="1" applyFont="1" applyFill="1" applyBorder="1" applyAlignment="1" applyProtection="1">
      <alignment vertical="center" wrapText="1"/>
      <protection locked="0"/>
    </xf>
    <xf numFmtId="0" fontId="11" fillId="0" borderId="1" xfId="0" applyFont="1" applyBorder="1" applyAlignment="1" applyProtection="1">
      <alignment horizontal="center" vertical="center" wrapText="1"/>
      <protection locked="0"/>
    </xf>
    <xf numFmtId="166" fontId="11" fillId="0" borderId="1" xfId="0" applyNumberFormat="1" applyFont="1" applyBorder="1" applyAlignment="1" applyProtection="1">
      <alignment vertical="center" wrapText="1"/>
      <protection locked="0"/>
    </xf>
    <xf numFmtId="166" fontId="6" fillId="0" borderId="1" xfId="0" applyNumberFormat="1" applyFont="1" applyBorder="1" applyAlignment="1" applyProtection="1">
      <alignment vertical="center" wrapText="1"/>
      <protection locked="0"/>
    </xf>
    <xf numFmtId="1" fontId="27" fillId="3" borderId="1" xfId="0" applyNumberFormat="1" applyFont="1" applyFill="1" applyBorder="1" applyAlignment="1">
      <alignment horizontal="center" vertical="center"/>
    </xf>
    <xf numFmtId="2" fontId="51" fillId="0" borderId="0" xfId="0" applyNumberFormat="1" applyFont="1" applyAlignment="1">
      <alignment horizontal="center" vertical="center"/>
    </xf>
    <xf numFmtId="0" fontId="6" fillId="3" borderId="1" xfId="0" applyFont="1" applyFill="1" applyBorder="1" applyAlignment="1" applyProtection="1">
      <alignment horizontal="center" vertical="center" wrapText="1"/>
      <protection locked="0"/>
    </xf>
    <xf numFmtId="0" fontId="27" fillId="5" borderId="1" xfId="0" applyFont="1" applyFill="1" applyBorder="1" applyAlignment="1">
      <alignment horizontal="center" vertical="center" wrapText="1"/>
    </xf>
    <xf numFmtId="0" fontId="27" fillId="5" borderId="1" xfId="0" applyFont="1" applyFill="1" applyBorder="1" applyAlignment="1">
      <alignment horizontal="center" wrapText="1"/>
    </xf>
    <xf numFmtId="2" fontId="27" fillId="0" borderId="0" xfId="0" applyNumberFormat="1" applyFont="1" applyAlignment="1">
      <alignment horizontal="right" vertical="center"/>
    </xf>
    <xf numFmtId="0" fontId="27"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1" xfId="1" applyFont="1" applyBorder="1" applyAlignment="1">
      <alignment vertical="center" wrapText="1"/>
    </xf>
    <xf numFmtId="0" fontId="6" fillId="0" borderId="1" xfId="1" applyFont="1" applyBorder="1" applyAlignment="1">
      <alignment vertical="center"/>
    </xf>
    <xf numFmtId="1" fontId="17" fillId="0" borderId="0" xfId="0" applyNumberFormat="1" applyFont="1" applyAlignment="1">
      <alignment vertical="center"/>
    </xf>
    <xf numFmtId="10" fontId="6" fillId="0" borderId="0" xfId="0" applyNumberFormat="1" applyFont="1" applyAlignment="1">
      <alignment vertical="center"/>
    </xf>
    <xf numFmtId="0" fontId="27" fillId="7" borderId="1" xfId="0" applyFont="1" applyFill="1" applyBorder="1" applyAlignment="1">
      <alignment horizontal="center" vertical="center" wrapText="1"/>
    </xf>
    <xf numFmtId="4" fontId="29" fillId="0" borderId="1" xfId="0" applyNumberFormat="1" applyFont="1" applyBorder="1" applyAlignment="1" applyProtection="1">
      <alignment horizontal="center" vertical="center" wrapText="1"/>
      <protection locked="0"/>
    </xf>
    <xf numFmtId="0" fontId="27" fillId="3" borderId="1" xfId="0" applyFont="1" applyFill="1" applyBorder="1" applyAlignment="1">
      <alignment horizontal="center" vertical="center" wrapText="1"/>
    </xf>
    <xf numFmtId="0" fontId="27" fillId="3" borderId="6" xfId="0" applyFont="1" applyFill="1" applyBorder="1" applyAlignment="1">
      <alignment horizontal="center" vertical="center" wrapText="1"/>
    </xf>
    <xf numFmtId="0" fontId="17" fillId="0" borderId="1" xfId="0" applyFont="1" applyBorder="1" applyAlignment="1" applyProtection="1">
      <alignment horizontal="center" wrapText="1"/>
      <protection locked="0"/>
    </xf>
    <xf numFmtId="0" fontId="37" fillId="7" borderId="12" xfId="0" applyFont="1" applyFill="1" applyBorder="1" applyAlignment="1">
      <alignment horizontal="center" vertical="center" wrapText="1"/>
    </xf>
    <xf numFmtId="0" fontId="37" fillId="7" borderId="18" xfId="0" applyFont="1" applyFill="1" applyBorder="1" applyAlignment="1">
      <alignment horizontal="center" vertical="center" wrapText="1"/>
    </xf>
    <xf numFmtId="0" fontId="16" fillId="0" borderId="18" xfId="0" applyFont="1" applyBorder="1" applyAlignment="1">
      <alignment horizontal="center" vertical="center" wrapText="1"/>
    </xf>
    <xf numFmtId="4" fontId="26" fillId="0" borderId="12" xfId="0" applyNumberFormat="1" applyFont="1" applyBorder="1" applyAlignment="1">
      <alignment horizontal="right" vertical="center" wrapText="1"/>
    </xf>
    <xf numFmtId="4" fontId="26" fillId="0" borderId="18" xfId="0" applyNumberFormat="1" applyFont="1" applyBorder="1" applyAlignment="1">
      <alignment horizontal="right" vertical="center" wrapText="1"/>
    </xf>
    <xf numFmtId="4" fontId="14" fillId="0" borderId="12" xfId="0" applyNumberFormat="1" applyFont="1" applyBorder="1" applyAlignment="1">
      <alignment horizontal="right" vertical="center" wrapText="1"/>
    </xf>
    <xf numFmtId="49" fontId="54" fillId="0" borderId="0" xfId="0" applyNumberFormat="1" applyFont="1" applyAlignment="1">
      <alignment vertical="center"/>
    </xf>
    <xf numFmtId="49" fontId="54" fillId="7" borderId="12" xfId="0" applyNumberFormat="1" applyFont="1" applyFill="1" applyBorder="1" applyAlignment="1">
      <alignment horizontal="center" vertical="center" wrapText="1"/>
    </xf>
    <xf numFmtId="49" fontId="54" fillId="7" borderId="18" xfId="0" applyNumberFormat="1" applyFont="1" applyFill="1" applyBorder="1" applyAlignment="1">
      <alignment horizontal="center" vertical="center" wrapText="1"/>
    </xf>
    <xf numFmtId="9" fontId="11" fillId="0" borderId="1" xfId="2" applyFont="1" applyBorder="1" applyAlignment="1" applyProtection="1">
      <alignment horizontal="center" vertical="center" wrapText="1"/>
      <protection locked="0"/>
    </xf>
    <xf numFmtId="9" fontId="11" fillId="0" borderId="1" xfId="2" applyFont="1" applyBorder="1" applyAlignment="1" applyProtection="1">
      <alignment vertical="center"/>
      <protection locked="0"/>
    </xf>
    <xf numFmtId="4" fontId="17" fillId="0" borderId="1" xfId="0" applyNumberFormat="1" applyFont="1" applyBorder="1" applyAlignment="1" applyProtection="1">
      <alignment horizontal="center" wrapText="1"/>
      <protection locked="0"/>
    </xf>
    <xf numFmtId="4" fontId="58" fillId="0" borderId="1" xfId="0" applyNumberFormat="1" applyFont="1" applyBorder="1" applyAlignment="1" applyProtection="1">
      <alignment horizontal="center" wrapText="1"/>
      <protection locked="0"/>
    </xf>
    <xf numFmtId="0" fontId="27" fillId="3" borderId="16" xfId="0" applyFont="1" applyFill="1" applyBorder="1" applyAlignment="1">
      <alignment horizontal="center" vertical="center" wrapText="1"/>
    </xf>
    <xf numFmtId="0" fontId="27" fillId="3" borderId="26" xfId="0" applyFont="1" applyFill="1" applyBorder="1" applyAlignment="1">
      <alignment horizontal="center" vertical="center" wrapText="1"/>
    </xf>
    <xf numFmtId="0" fontId="27" fillId="3" borderId="17" xfId="0" applyFont="1" applyFill="1" applyBorder="1" applyAlignment="1">
      <alignment horizontal="center" vertical="center" wrapText="1"/>
    </xf>
    <xf numFmtId="0" fontId="27" fillId="3" borderId="18" xfId="0" applyFont="1" applyFill="1" applyBorder="1" applyAlignment="1">
      <alignment horizontal="center" vertical="center" wrapText="1"/>
    </xf>
    <xf numFmtId="1" fontId="6" fillId="0" borderId="12" xfId="0" applyNumberFormat="1" applyFont="1" applyBorder="1" applyAlignment="1" applyProtection="1">
      <alignment horizontal="center" vertical="center"/>
      <protection locked="0"/>
    </xf>
    <xf numFmtId="4" fontId="29" fillId="0" borderId="18" xfId="0" applyNumberFormat="1" applyFont="1" applyBorder="1" applyAlignment="1" applyProtection="1">
      <alignment horizontal="right" vertical="center" wrapText="1"/>
      <protection locked="0"/>
    </xf>
    <xf numFmtId="4" fontId="56" fillId="0" borderId="15" xfId="0" applyNumberFormat="1" applyFont="1" applyBorder="1" applyAlignment="1" applyProtection="1">
      <alignment horizontal="center" vertical="center" wrapText="1"/>
      <protection locked="0"/>
    </xf>
    <xf numFmtId="4" fontId="56" fillId="0" borderId="19" xfId="0" applyNumberFormat="1" applyFont="1" applyBorder="1" applyAlignment="1" applyProtection="1">
      <alignment horizontal="center" vertical="center" wrapText="1"/>
      <protection locked="0"/>
    </xf>
    <xf numFmtId="164" fontId="17" fillId="7" borderId="1" xfId="0" applyNumberFormat="1" applyFont="1" applyFill="1" applyBorder="1" applyAlignment="1" applyProtection="1">
      <alignment horizontal="right" vertical="center" wrapText="1"/>
      <protection locked="0"/>
    </xf>
    <xf numFmtId="1" fontId="6" fillId="3" borderId="12" xfId="0" applyNumberFormat="1" applyFont="1" applyFill="1" applyBorder="1" applyAlignment="1">
      <alignment horizontal="center" vertical="center"/>
    </xf>
    <xf numFmtId="4" fontId="29" fillId="0" borderId="36" xfId="0" applyNumberFormat="1" applyFont="1" applyBorder="1" applyAlignment="1" applyProtection="1">
      <alignment horizontal="right" vertical="center" wrapText="1"/>
      <protection locked="0"/>
    </xf>
    <xf numFmtId="4" fontId="56" fillId="0" borderId="15" xfId="0" applyNumberFormat="1" applyFont="1" applyBorder="1" applyAlignment="1" applyProtection="1">
      <alignment horizontal="right" vertical="center" wrapText="1"/>
      <protection locked="0"/>
    </xf>
    <xf numFmtId="4" fontId="56" fillId="0" borderId="19" xfId="0" applyNumberFormat="1" applyFont="1" applyBorder="1" applyAlignment="1" applyProtection="1">
      <alignment horizontal="right" vertical="center" wrapText="1"/>
      <protection locked="0"/>
    </xf>
    <xf numFmtId="164" fontId="7" fillId="7" borderId="1" xfId="0" applyNumberFormat="1" applyFont="1" applyFill="1" applyBorder="1" applyAlignment="1" applyProtection="1">
      <alignment horizontal="right" vertical="center" wrapText="1"/>
      <protection locked="0"/>
    </xf>
    <xf numFmtId="0" fontId="59" fillId="0" borderId="0" xfId="3" applyFont="1" applyAlignment="1">
      <alignment vertical="center"/>
    </xf>
    <xf numFmtId="10" fontId="62" fillId="9" borderId="41" xfId="3" applyNumberFormat="1" applyFont="1" applyFill="1" applyBorder="1" applyAlignment="1" applyProtection="1">
      <alignment horizontal="center" vertical="center"/>
    </xf>
    <xf numFmtId="0" fontId="61" fillId="0" borderId="0" xfId="3" applyFont="1" applyFill="1" applyBorder="1" applyAlignment="1">
      <alignment horizontal="center" vertical="center"/>
    </xf>
    <xf numFmtId="9" fontId="60" fillId="0" borderId="0" xfId="3" applyNumberFormat="1" applyFont="1" applyFill="1" applyBorder="1" applyAlignment="1" applyProtection="1">
      <alignment horizontal="center" vertical="center"/>
    </xf>
    <xf numFmtId="0" fontId="60" fillId="0" borderId="0" xfId="3" applyFont="1" applyAlignment="1">
      <alignment horizontal="center" vertical="center"/>
    </xf>
    <xf numFmtId="0" fontId="63" fillId="9" borderId="11" xfId="3" applyFont="1" applyFill="1" applyBorder="1" applyAlignment="1">
      <alignment horizontal="center" vertical="center" wrapText="1"/>
    </xf>
    <xf numFmtId="0" fontId="64" fillId="9" borderId="16" xfId="3" applyFont="1" applyFill="1" applyBorder="1" applyAlignment="1">
      <alignment horizontal="center" vertical="center" wrapText="1"/>
    </xf>
    <xf numFmtId="0" fontId="64" fillId="9" borderId="17" xfId="3" applyFont="1" applyFill="1" applyBorder="1" applyAlignment="1">
      <alignment horizontal="center" vertical="center" wrapText="1"/>
    </xf>
    <xf numFmtId="0" fontId="63" fillId="9" borderId="12" xfId="3" applyFont="1" applyFill="1" applyBorder="1" applyAlignment="1">
      <alignment horizontal="center" vertical="center" wrapText="1"/>
    </xf>
    <xf numFmtId="0" fontId="64" fillId="9" borderId="1" xfId="3" applyFont="1" applyFill="1" applyBorder="1" applyAlignment="1">
      <alignment horizontal="center" vertical="center" wrapText="1"/>
    </xf>
    <xf numFmtId="0" fontId="64" fillId="9" borderId="18" xfId="3" applyFont="1" applyFill="1" applyBorder="1" applyAlignment="1">
      <alignment horizontal="center" vertical="center" wrapText="1"/>
    </xf>
    <xf numFmtId="0" fontId="65" fillId="9" borderId="1" xfId="3" applyFont="1" applyFill="1" applyBorder="1" applyAlignment="1">
      <alignment horizontal="center" vertical="center" wrapText="1"/>
    </xf>
    <xf numFmtId="0" fontId="65" fillId="9" borderId="18" xfId="3" applyFont="1" applyFill="1" applyBorder="1" applyAlignment="1">
      <alignment horizontal="center" vertical="center" wrapText="1"/>
    </xf>
    <xf numFmtId="0" fontId="66" fillId="10" borderId="12" xfId="3" applyFont="1" applyFill="1" applyBorder="1" applyAlignment="1">
      <alignment horizontal="center" vertical="center" wrapText="1"/>
    </xf>
    <xf numFmtId="0" fontId="66" fillId="10" borderId="1" xfId="3" applyFont="1" applyFill="1" applyBorder="1" applyAlignment="1">
      <alignment horizontal="center" vertical="center" wrapText="1"/>
    </xf>
    <xf numFmtId="4" fontId="66" fillId="10" borderId="1" xfId="3" applyNumberFormat="1" applyFont="1" applyFill="1" applyBorder="1" applyAlignment="1">
      <alignment horizontal="center" vertical="center" wrapText="1"/>
    </xf>
    <xf numFmtId="168" fontId="66" fillId="10" borderId="1" xfId="3" applyNumberFormat="1" applyFont="1" applyFill="1" applyBorder="1" applyAlignment="1">
      <alignment horizontal="center" vertical="center" wrapText="1"/>
    </xf>
    <xf numFmtId="4" fontId="66" fillId="10" borderId="18" xfId="3" applyNumberFormat="1" applyFont="1" applyFill="1" applyBorder="1" applyAlignment="1">
      <alignment horizontal="center" vertical="center" wrapText="1"/>
    </xf>
    <xf numFmtId="0" fontId="66" fillId="7" borderId="12" xfId="3" applyFont="1" applyFill="1" applyBorder="1" applyAlignment="1">
      <alignment horizontal="center" vertical="center" wrapText="1"/>
    </xf>
    <xf numFmtId="0" fontId="67" fillId="7" borderId="1" xfId="3" applyFont="1" applyFill="1" applyBorder="1" applyAlignment="1">
      <alignment horizontal="right" vertical="center" wrapText="1"/>
    </xf>
    <xf numFmtId="4" fontId="67" fillId="7" borderId="18" xfId="3" applyNumberFormat="1" applyFont="1" applyFill="1" applyBorder="1" applyAlignment="1">
      <alignment horizontal="center" vertical="center" wrapText="1"/>
    </xf>
    <xf numFmtId="0" fontId="66" fillId="7" borderId="13" xfId="3" applyFont="1" applyFill="1" applyBorder="1" applyAlignment="1">
      <alignment horizontal="center" vertical="center" wrapText="1"/>
    </xf>
    <xf numFmtId="0" fontId="67" fillId="7" borderId="15" xfId="3" applyFont="1" applyFill="1" applyBorder="1" applyAlignment="1">
      <alignment horizontal="right" vertical="center" wrapText="1"/>
    </xf>
    <xf numFmtId="4" fontId="67" fillId="7" borderId="19" xfId="3" applyNumberFormat="1" applyFont="1" applyFill="1" applyBorder="1" applyAlignment="1">
      <alignment horizontal="center" vertical="center" wrapText="1"/>
    </xf>
    <xf numFmtId="0" fontId="68" fillId="0" borderId="0" xfId="3" applyFont="1" applyBorder="1" applyAlignment="1">
      <alignment vertical="center" wrapText="1"/>
    </xf>
    <xf numFmtId="0" fontId="59" fillId="0" borderId="0" xfId="3" applyFont="1" applyAlignment="1">
      <alignment vertical="center" wrapText="1"/>
    </xf>
    <xf numFmtId="0" fontId="68" fillId="0" borderId="0" xfId="3" applyFont="1" applyAlignment="1">
      <alignment vertical="center"/>
    </xf>
    <xf numFmtId="14" fontId="69" fillId="0" borderId="0" xfId="3" applyNumberFormat="1" applyFont="1" applyAlignment="1">
      <alignment vertical="center"/>
    </xf>
    <xf numFmtId="0" fontId="69" fillId="0" borderId="0" xfId="3" applyFont="1" applyAlignment="1">
      <alignment vertical="center"/>
    </xf>
    <xf numFmtId="0" fontId="70" fillId="0" borderId="1" xfId="0" applyFont="1" applyBorder="1" applyAlignment="1" applyProtection="1">
      <alignment horizontal="left" vertical="center" wrapText="1"/>
      <protection locked="0"/>
    </xf>
    <xf numFmtId="0" fontId="70" fillId="0" borderId="1" xfId="0" applyFont="1" applyBorder="1" applyAlignment="1" applyProtection="1">
      <alignment horizontal="justify" vertical="center" wrapText="1"/>
      <protection locked="0"/>
    </xf>
    <xf numFmtId="0" fontId="70" fillId="0" borderId="1" xfId="0" applyFont="1" applyBorder="1" applyAlignment="1" applyProtection="1">
      <alignment horizontal="center" vertical="center" wrapText="1"/>
      <protection locked="0"/>
    </xf>
    <xf numFmtId="4" fontId="70" fillId="0" borderId="1" xfId="0" applyNumberFormat="1" applyFont="1" applyBorder="1" applyAlignment="1" applyProtection="1">
      <alignment horizontal="right" vertical="center" wrapText="1"/>
      <protection locked="0"/>
    </xf>
    <xf numFmtId="0" fontId="16" fillId="0" borderId="12" xfId="0" applyFont="1" applyBorder="1" applyAlignment="1">
      <alignment horizontal="left" vertical="center" wrapText="1"/>
    </xf>
    <xf numFmtId="0" fontId="26" fillId="0" borderId="18" xfId="0" applyFont="1" applyBorder="1" applyAlignment="1">
      <alignment horizontal="center" vertical="center" wrapText="1"/>
    </xf>
    <xf numFmtId="0" fontId="37" fillId="7" borderId="13" xfId="0" applyFont="1" applyFill="1" applyBorder="1" applyAlignment="1">
      <alignment horizontal="center" vertical="center" wrapText="1"/>
    </xf>
    <xf numFmtId="0" fontId="26" fillId="0" borderId="19" xfId="0" applyFont="1" applyBorder="1" applyAlignment="1">
      <alignment horizontal="center" vertical="center" wrapText="1"/>
    </xf>
    <xf numFmtId="0" fontId="60" fillId="0" borderId="0" xfId="3" applyFont="1" applyAlignment="1">
      <alignment horizontal="left" vertical="center"/>
    </xf>
    <xf numFmtId="0" fontId="7" fillId="3" borderId="43" xfId="0" applyFont="1" applyFill="1" applyBorder="1" applyAlignment="1">
      <alignment vertical="center"/>
    </xf>
    <xf numFmtId="0" fontId="7" fillId="3" borderId="0" xfId="0" applyFont="1" applyFill="1" applyBorder="1" applyAlignment="1">
      <alignment vertical="center"/>
    </xf>
    <xf numFmtId="0" fontId="11" fillId="3" borderId="0" xfId="0" applyFont="1" applyFill="1" applyBorder="1" applyAlignment="1">
      <alignment vertical="center"/>
    </xf>
    <xf numFmtId="0" fontId="11" fillId="3" borderId="0" xfId="0" applyFont="1" applyFill="1" applyBorder="1" applyAlignment="1">
      <alignment vertical="center" wrapText="1"/>
    </xf>
    <xf numFmtId="0" fontId="11" fillId="3" borderId="44" xfId="0" applyFont="1" applyFill="1" applyBorder="1" applyAlignment="1">
      <alignment vertical="center"/>
    </xf>
    <xf numFmtId="1" fontId="11" fillId="3" borderId="12" xfId="0" applyNumberFormat="1" applyFont="1" applyFill="1" applyBorder="1" applyAlignment="1">
      <alignment horizontal="center" vertical="center" wrapText="1"/>
    </xf>
    <xf numFmtId="164" fontId="17" fillId="0" borderId="18" xfId="0" applyNumberFormat="1" applyFont="1" applyBorder="1" applyAlignment="1" applyProtection="1">
      <alignment horizontal="right" vertical="center" wrapText="1"/>
      <protection locked="0"/>
    </xf>
    <xf numFmtId="164" fontId="15" fillId="3" borderId="12" xfId="0" applyNumberFormat="1" applyFont="1" applyFill="1" applyBorder="1" applyAlignment="1">
      <alignment horizontal="center" vertical="center" wrapText="1"/>
    </xf>
    <xf numFmtId="164" fontId="7" fillId="0" borderId="18" xfId="0" applyNumberFormat="1" applyFont="1" applyBorder="1" applyAlignment="1" applyProtection="1">
      <alignment horizontal="right" vertical="center" wrapText="1"/>
      <protection locked="0"/>
    </xf>
    <xf numFmtId="0" fontId="7" fillId="3" borderId="45" xfId="0" applyFont="1" applyFill="1" applyBorder="1" applyAlignment="1">
      <alignment vertical="center"/>
    </xf>
    <xf numFmtId="0" fontId="11" fillId="3" borderId="46" xfId="0" applyFont="1" applyFill="1" applyBorder="1" applyAlignment="1" applyProtection="1">
      <alignment vertical="center"/>
      <protection locked="0"/>
    </xf>
    <xf numFmtId="0" fontId="7" fillId="3" borderId="0" xfId="0" applyFont="1" applyFill="1" applyBorder="1" applyAlignment="1" applyProtection="1">
      <alignment vertical="center"/>
      <protection locked="0"/>
    </xf>
    <xf numFmtId="0" fontId="11" fillId="3" borderId="0" xfId="0" applyFont="1" applyFill="1" applyBorder="1" applyAlignment="1" applyProtection="1">
      <alignment vertical="center"/>
      <protection locked="0"/>
    </xf>
    <xf numFmtId="0" fontId="11" fillId="3" borderId="0" xfId="0" applyFont="1" applyFill="1" applyBorder="1" applyAlignment="1" applyProtection="1">
      <alignment vertical="center" wrapText="1"/>
      <protection locked="0"/>
    </xf>
    <xf numFmtId="0" fontId="11" fillId="3" borderId="44" xfId="0" applyFont="1" applyFill="1" applyBorder="1" applyAlignment="1" applyProtection="1">
      <alignment vertical="center"/>
      <protection locked="0"/>
    </xf>
    <xf numFmtId="164" fontId="7" fillId="7" borderId="18" xfId="0" applyNumberFormat="1" applyFont="1" applyFill="1" applyBorder="1" applyAlignment="1" applyProtection="1">
      <alignment horizontal="right" vertical="center" wrapText="1"/>
      <protection locked="0"/>
    </xf>
    <xf numFmtId="164" fontId="17" fillId="7" borderId="18" xfId="0" applyNumberFormat="1" applyFont="1" applyFill="1" applyBorder="1" applyAlignment="1" applyProtection="1">
      <alignment horizontal="right" vertical="center" wrapText="1"/>
      <protection locked="0"/>
    </xf>
    <xf numFmtId="164" fontId="15" fillId="2" borderId="13" xfId="0" applyNumberFormat="1" applyFont="1" applyFill="1" applyBorder="1" applyAlignment="1">
      <alignment horizontal="center" vertical="center" wrapText="1"/>
    </xf>
    <xf numFmtId="164" fontId="7" fillId="7" borderId="15" xfId="0" applyNumberFormat="1" applyFont="1" applyFill="1" applyBorder="1" applyAlignment="1" applyProtection="1">
      <alignment horizontal="right" vertical="center" wrapText="1"/>
      <protection locked="0"/>
    </xf>
    <xf numFmtId="164" fontId="7" fillId="7" borderId="19" xfId="0" applyNumberFormat="1" applyFont="1" applyFill="1" applyBorder="1" applyAlignment="1" applyProtection="1">
      <alignment horizontal="right" vertical="center" wrapText="1"/>
      <protection locked="0"/>
    </xf>
    <xf numFmtId="0" fontId="27" fillId="7" borderId="18" xfId="0" applyFont="1" applyFill="1" applyBorder="1" applyAlignment="1">
      <alignment horizontal="center" vertical="center" wrapText="1"/>
    </xf>
    <xf numFmtId="0" fontId="6" fillId="0" borderId="12" xfId="0" applyFont="1" applyBorder="1" applyAlignment="1">
      <alignment horizontal="center" vertical="center" wrapText="1"/>
    </xf>
    <xf numFmtId="9" fontId="26" fillId="0" borderId="18" xfId="2" applyFont="1" applyBorder="1" applyAlignment="1" applyProtection="1">
      <alignment horizontal="center" vertical="center" wrapText="1"/>
      <protection locked="0"/>
    </xf>
    <xf numFmtId="4" fontId="57" fillId="0" borderId="15" xfId="0" applyNumberFormat="1" applyFont="1" applyBorder="1" applyAlignment="1">
      <alignment horizontal="right" vertical="center" wrapText="1"/>
    </xf>
    <xf numFmtId="0" fontId="15" fillId="0" borderId="0" xfId="0" applyFont="1" applyBorder="1" applyAlignment="1">
      <alignment vertical="center"/>
    </xf>
    <xf numFmtId="0" fontId="17" fillId="3" borderId="12" xfId="0" applyFont="1" applyFill="1" applyBorder="1" applyAlignment="1">
      <alignment horizontal="center" vertical="center" wrapText="1"/>
    </xf>
    <xf numFmtId="166" fontId="11" fillId="3" borderId="18" xfId="0" applyNumberFormat="1" applyFont="1" applyFill="1" applyBorder="1" applyAlignment="1" applyProtection="1">
      <alignment vertical="center" wrapText="1"/>
      <protection locked="0"/>
    </xf>
    <xf numFmtId="0" fontId="17" fillId="0" borderId="12" xfId="0" applyFont="1" applyBorder="1" applyAlignment="1" applyProtection="1">
      <alignment horizontal="center" vertical="center" wrapText="1"/>
      <protection locked="0"/>
    </xf>
    <xf numFmtId="166" fontId="11" fillId="0" borderId="18" xfId="0" applyNumberFormat="1" applyFont="1" applyBorder="1" applyAlignment="1" applyProtection="1">
      <alignment vertical="center" wrapText="1"/>
      <protection locked="0"/>
    </xf>
    <xf numFmtId="4" fontId="29" fillId="7" borderId="1" xfId="0" applyNumberFormat="1" applyFont="1" applyFill="1" applyBorder="1" applyAlignment="1" applyProtection="1">
      <alignment horizontal="right" vertical="center" wrapText="1"/>
      <protection locked="0"/>
    </xf>
    <xf numFmtId="4" fontId="29" fillId="7" borderId="18" xfId="0" applyNumberFormat="1" applyFont="1" applyFill="1" applyBorder="1" applyAlignment="1" applyProtection="1">
      <alignment horizontal="right" vertical="center" wrapText="1"/>
      <protection locked="0"/>
    </xf>
    <xf numFmtId="0" fontId="6" fillId="0" borderId="12" xfId="0" applyFont="1" applyBorder="1" applyAlignment="1" applyProtection="1">
      <alignment horizontal="center" vertical="center" wrapText="1"/>
      <protection locked="0"/>
    </xf>
    <xf numFmtId="10" fontId="11" fillId="0" borderId="18" xfId="0" applyNumberFormat="1" applyFont="1" applyBorder="1" applyAlignment="1" applyProtection="1">
      <alignment vertical="center" wrapText="1"/>
      <protection locked="0"/>
    </xf>
    <xf numFmtId="4" fontId="30" fillId="0" borderId="53" xfId="0" applyNumberFormat="1" applyFont="1" applyBorder="1" applyAlignment="1" applyProtection="1">
      <alignment horizontal="right" vertical="center" wrapText="1"/>
      <protection locked="0"/>
    </xf>
    <xf numFmtId="9" fontId="27" fillId="2" borderId="15" xfId="2" applyFont="1" applyFill="1" applyBorder="1" applyAlignment="1" applyProtection="1">
      <alignment vertical="center" wrapText="1"/>
    </xf>
    <xf numFmtId="9" fontId="27" fillId="2" borderId="19" xfId="2" applyFont="1" applyFill="1" applyBorder="1" applyAlignment="1" applyProtection="1">
      <alignment vertical="center" wrapText="1"/>
    </xf>
    <xf numFmtId="10" fontId="11" fillId="7" borderId="54" xfId="0" applyNumberFormat="1" applyFont="1" applyFill="1" applyBorder="1" applyAlignment="1" applyProtection="1">
      <alignment vertical="center"/>
      <protection locked="0"/>
    </xf>
    <xf numFmtId="10" fontId="11" fillId="7" borderId="55" xfId="0" applyNumberFormat="1" applyFont="1" applyFill="1" applyBorder="1" applyAlignment="1" applyProtection="1">
      <alignment vertical="center"/>
      <protection locked="0"/>
    </xf>
    <xf numFmtId="0" fontId="72" fillId="0" borderId="0" xfId="0" applyFont="1" applyAlignment="1">
      <alignment vertical="center"/>
    </xf>
    <xf numFmtId="0" fontId="14" fillId="10" borderId="1" xfId="0" applyFont="1" applyFill="1" applyBorder="1" applyAlignment="1">
      <alignment horizontal="left" vertical="center" wrapText="1"/>
    </xf>
    <xf numFmtId="0" fontId="14" fillId="10" borderId="1" xfId="0" applyFont="1" applyFill="1" applyBorder="1" applyAlignment="1">
      <alignment horizontal="center" vertical="center" wrapText="1"/>
    </xf>
    <xf numFmtId="4" fontId="14" fillId="10" borderId="1" xfId="0" applyNumberFormat="1" applyFont="1" applyFill="1" applyBorder="1" applyAlignment="1">
      <alignment horizontal="center" vertical="center" wrapText="1"/>
    </xf>
    <xf numFmtId="0" fontId="6" fillId="10" borderId="1" xfId="0" applyFont="1" applyFill="1" applyBorder="1" applyAlignment="1">
      <alignment horizontal="center" vertical="center" wrapText="1"/>
    </xf>
    <xf numFmtId="4" fontId="14" fillId="10" borderId="1" xfId="0" applyNumberFormat="1" applyFont="1" applyFill="1" applyBorder="1" applyAlignment="1" applyProtection="1">
      <alignment horizontal="right" vertical="center" wrapText="1"/>
      <protection locked="0"/>
    </xf>
    <xf numFmtId="4" fontId="21" fillId="10" borderId="9" xfId="0" applyNumberFormat="1" applyFont="1" applyFill="1" applyBorder="1" applyAlignment="1" applyProtection="1">
      <alignment horizontal="center" vertical="center"/>
      <protection locked="0"/>
    </xf>
    <xf numFmtId="4" fontId="56" fillId="10" borderId="1" xfId="0" applyNumberFormat="1" applyFont="1" applyFill="1" applyBorder="1" applyAlignment="1" applyProtection="1">
      <alignment horizontal="right" vertical="center" wrapText="1"/>
      <protection locked="0"/>
    </xf>
    <xf numFmtId="4" fontId="26" fillId="10" borderId="1" xfId="0" applyNumberFormat="1" applyFont="1" applyFill="1" applyBorder="1" applyAlignment="1" applyProtection="1">
      <alignment horizontal="right" vertical="center" wrapText="1"/>
      <protection locked="0"/>
    </xf>
    <xf numFmtId="4" fontId="55" fillId="10" borderId="1" xfId="0" applyNumberFormat="1" applyFont="1" applyFill="1" applyBorder="1" applyAlignment="1" applyProtection="1">
      <alignment horizontal="right" vertical="center" wrapText="1"/>
      <protection locked="0"/>
    </xf>
    <xf numFmtId="4" fontId="17" fillId="10" borderId="1" xfId="0" applyNumberFormat="1" applyFont="1" applyFill="1" applyBorder="1" applyAlignment="1" applyProtection="1">
      <alignment horizontal="right" vertical="center" wrapText="1"/>
      <protection locked="0"/>
    </xf>
    <xf numFmtId="4" fontId="7" fillId="10" borderId="15" xfId="0" applyNumberFormat="1" applyFont="1" applyFill="1" applyBorder="1" applyAlignment="1" applyProtection="1">
      <alignment horizontal="right" vertical="center" wrapText="1"/>
      <protection locked="0"/>
    </xf>
    <xf numFmtId="4" fontId="29" fillId="10" borderId="1" xfId="0" applyNumberFormat="1" applyFont="1" applyFill="1" applyBorder="1" applyAlignment="1" applyProtection="1">
      <alignment horizontal="right" vertical="center" wrapText="1"/>
      <protection locked="0"/>
    </xf>
    <xf numFmtId="9" fontId="15" fillId="3" borderId="1" xfId="2" applyFont="1" applyFill="1" applyBorder="1" applyAlignment="1" applyProtection="1">
      <alignment vertical="center"/>
      <protection locked="0"/>
    </xf>
    <xf numFmtId="4" fontId="30" fillId="10" borderId="1" xfId="0" applyNumberFormat="1" applyFont="1" applyFill="1" applyBorder="1" applyAlignment="1" applyProtection="1">
      <alignment horizontal="right" vertical="center" wrapText="1"/>
      <protection locked="0"/>
    </xf>
    <xf numFmtId="0" fontId="60" fillId="0" borderId="0" xfId="3" applyNumberFormat="1" applyFont="1" applyAlignment="1">
      <alignment horizontal="center" vertical="center"/>
    </xf>
    <xf numFmtId="0" fontId="17" fillId="0" borderId="1" xfId="0" applyFont="1" applyBorder="1" applyAlignment="1" applyProtection="1">
      <alignment horizontal="center" wrapText="1"/>
      <protection locked="0"/>
    </xf>
    <xf numFmtId="0" fontId="27" fillId="5" borderId="1" xfId="0" applyFont="1" applyFill="1" applyBorder="1" applyAlignment="1">
      <alignment horizontal="center" vertical="center" wrapText="1"/>
    </xf>
    <xf numFmtId="0" fontId="27" fillId="5" borderId="1" xfId="0" applyFont="1" applyFill="1" applyBorder="1" applyAlignment="1">
      <alignment horizontal="center" wrapText="1"/>
    </xf>
    <xf numFmtId="2" fontId="74" fillId="0" borderId="1" xfId="0" applyNumberFormat="1" applyFont="1" applyBorder="1" applyAlignment="1" applyProtection="1">
      <alignment horizontal="right" vertical="center" wrapText="1"/>
      <protection locked="0"/>
    </xf>
    <xf numFmtId="10" fontId="6" fillId="0" borderId="5" xfId="2" applyNumberFormat="1" applyFont="1" applyFill="1" applyBorder="1" applyAlignment="1" applyProtection="1">
      <alignment vertical="center"/>
      <protection locked="0"/>
    </xf>
    <xf numFmtId="0" fontId="6" fillId="0" borderId="0" xfId="0" applyFont="1" applyFill="1" applyAlignment="1">
      <alignment vertical="center"/>
    </xf>
    <xf numFmtId="0" fontId="73" fillId="0" borderId="0" xfId="4" applyFill="1" applyAlignment="1">
      <alignment vertical="center"/>
    </xf>
    <xf numFmtId="0" fontId="5" fillId="0" borderId="0" xfId="0" applyFont="1" applyAlignment="1">
      <alignment horizontal="center" vertical="center"/>
    </xf>
    <xf numFmtId="0" fontId="6" fillId="0" borderId="0" xfId="0" applyFont="1" applyAlignment="1">
      <alignment horizontal="right" vertical="center" wrapText="1"/>
    </xf>
    <xf numFmtId="0" fontId="6" fillId="0" borderId="0" xfId="0" applyFont="1" applyAlignment="1">
      <alignment horizontal="right" vertical="center"/>
    </xf>
    <xf numFmtId="0" fontId="8" fillId="0" borderId="0" xfId="0" applyFont="1" applyAlignment="1">
      <alignment horizontal="center" vertical="center"/>
    </xf>
    <xf numFmtId="0" fontId="11" fillId="4" borderId="0" xfId="0" applyFont="1" applyFill="1" applyAlignment="1">
      <alignment horizontal="center" vertical="center" wrapText="1"/>
    </xf>
    <xf numFmtId="0" fontId="10" fillId="4" borderId="0" xfId="0" applyFont="1" applyFill="1" applyAlignment="1">
      <alignment horizontal="center" vertical="center"/>
    </xf>
    <xf numFmtId="0" fontId="10" fillId="8" borderId="20" xfId="0" applyFont="1" applyFill="1" applyBorder="1" applyAlignment="1">
      <alignment horizontal="left" vertical="top" wrapText="1"/>
    </xf>
    <xf numFmtId="0" fontId="10" fillId="8" borderId="14" xfId="0" applyFont="1" applyFill="1" applyBorder="1" applyAlignment="1">
      <alignment horizontal="left" vertical="top" wrapText="1"/>
    </xf>
    <xf numFmtId="0" fontId="10" fillId="8" borderId="22" xfId="0" applyFont="1" applyFill="1" applyBorder="1" applyAlignment="1">
      <alignment horizontal="left" vertical="top" wrapText="1"/>
    </xf>
    <xf numFmtId="0" fontId="10" fillId="8" borderId="8" xfId="0" applyFont="1" applyFill="1" applyBorder="1" applyAlignment="1">
      <alignment horizontal="left" vertical="top" wrapText="1"/>
    </xf>
    <xf numFmtId="0" fontId="10" fillId="8" borderId="0" xfId="0" applyFont="1" applyFill="1" applyAlignment="1">
      <alignment horizontal="left" vertical="top" wrapText="1"/>
    </xf>
    <xf numFmtId="0" fontId="10" fillId="8" borderId="27" xfId="0" applyFont="1" applyFill="1" applyBorder="1" applyAlignment="1">
      <alignment horizontal="left" vertical="top" wrapText="1"/>
    </xf>
    <xf numFmtId="0" fontId="10" fillId="8" borderId="21" xfId="0" applyFont="1" applyFill="1" applyBorder="1" applyAlignment="1">
      <alignment horizontal="left" vertical="top" wrapText="1"/>
    </xf>
    <xf numFmtId="0" fontId="10" fillId="8" borderId="3" xfId="0" applyFont="1" applyFill="1" applyBorder="1" applyAlignment="1">
      <alignment horizontal="left" vertical="top" wrapText="1"/>
    </xf>
    <xf numFmtId="0" fontId="10" fillId="8" borderId="23" xfId="0" applyFont="1" applyFill="1" applyBorder="1" applyAlignment="1">
      <alignment horizontal="left" vertical="top" wrapText="1"/>
    </xf>
    <xf numFmtId="0" fontId="6" fillId="8" borderId="20" xfId="0" applyFont="1" applyFill="1" applyBorder="1" applyAlignment="1">
      <alignment horizontal="left" vertical="center"/>
    </xf>
    <xf numFmtId="0" fontId="6" fillId="8" borderId="14" xfId="0" applyFont="1" applyFill="1" applyBorder="1" applyAlignment="1">
      <alignment horizontal="left" vertical="center"/>
    </xf>
    <xf numFmtId="0" fontId="6" fillId="8" borderId="22" xfId="0" applyFont="1" applyFill="1" applyBorder="1" applyAlignment="1">
      <alignment horizontal="left" vertical="center"/>
    </xf>
    <xf numFmtId="0" fontId="6" fillId="8" borderId="8" xfId="0" applyFont="1" applyFill="1" applyBorder="1" applyAlignment="1">
      <alignment horizontal="left" vertical="center"/>
    </xf>
    <xf numFmtId="0" fontId="6" fillId="8" borderId="0" xfId="0" applyFont="1" applyFill="1" applyAlignment="1">
      <alignment horizontal="left" vertical="center"/>
    </xf>
    <xf numFmtId="0" fontId="6" fillId="8" borderId="27" xfId="0" applyFont="1" applyFill="1" applyBorder="1" applyAlignment="1">
      <alignment horizontal="left" vertical="center"/>
    </xf>
    <xf numFmtId="0" fontId="6" fillId="8" borderId="21" xfId="0" applyFont="1" applyFill="1" applyBorder="1" applyAlignment="1">
      <alignment horizontal="left" vertical="center"/>
    </xf>
    <xf numFmtId="0" fontId="6" fillId="8" borderId="3" xfId="0" applyFont="1" applyFill="1" applyBorder="1" applyAlignment="1">
      <alignment horizontal="left" vertical="center"/>
    </xf>
    <xf numFmtId="0" fontId="6" fillId="8" borderId="23" xfId="0" applyFont="1" applyFill="1" applyBorder="1" applyAlignment="1">
      <alignment horizontal="left" vertical="center"/>
    </xf>
    <xf numFmtId="0" fontId="7" fillId="0" borderId="0" xfId="0" applyFont="1" applyAlignment="1">
      <alignment horizontal="center"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9" xfId="0" applyFont="1" applyBorder="1" applyAlignment="1">
      <alignment horizontal="left" vertical="center" wrapText="1"/>
    </xf>
    <xf numFmtId="0" fontId="11" fillId="8" borderId="1" xfId="0" applyFont="1" applyFill="1" applyBorder="1" applyAlignment="1">
      <alignment horizontal="left" vertical="center" wrapText="1"/>
    </xf>
    <xf numFmtId="0" fontId="11" fillId="0" borderId="0" xfId="0" applyFont="1" applyAlignment="1">
      <alignment horizontal="center" vertical="center"/>
    </xf>
    <xf numFmtId="0" fontId="12" fillId="0" borderId="0" xfId="0" applyFont="1" applyAlignment="1">
      <alignment horizontal="center" vertical="center"/>
    </xf>
    <xf numFmtId="167" fontId="11" fillId="8" borderId="6" xfId="0" applyNumberFormat="1" applyFont="1" applyFill="1" applyBorder="1" applyAlignment="1">
      <alignment horizontal="center" vertical="center"/>
    </xf>
    <xf numFmtId="167" fontId="11" fillId="8" borderId="7" xfId="0" applyNumberFormat="1" applyFont="1" applyFill="1" applyBorder="1" applyAlignment="1">
      <alignment horizontal="center" vertical="center"/>
    </xf>
    <xf numFmtId="167" fontId="11" fillId="8" borderId="9" xfId="0" applyNumberFormat="1" applyFont="1" applyFill="1" applyBorder="1" applyAlignment="1">
      <alignment horizontal="center" vertical="center"/>
    </xf>
    <xf numFmtId="0" fontId="13" fillId="0" borderId="0" xfId="0" applyFont="1" applyAlignment="1">
      <alignment horizontal="center" vertical="center" wrapText="1"/>
    </xf>
    <xf numFmtId="0" fontId="14" fillId="0" borderId="0" xfId="0" applyFont="1" applyAlignment="1">
      <alignment horizontal="center" vertical="center" wrapText="1"/>
    </xf>
    <xf numFmtId="0" fontId="6" fillId="8" borderId="20" xfId="0" applyFont="1" applyFill="1" applyBorder="1" applyAlignment="1">
      <alignment horizontal="left" vertical="center" wrapText="1"/>
    </xf>
    <xf numFmtId="0" fontId="6" fillId="8" borderId="14" xfId="0" applyFont="1" applyFill="1" applyBorder="1" applyAlignment="1">
      <alignment horizontal="left" vertical="center" wrapText="1"/>
    </xf>
    <xf numFmtId="0" fontId="6" fillId="8" borderId="22" xfId="0" applyFont="1" applyFill="1" applyBorder="1" applyAlignment="1">
      <alignment horizontal="left" vertical="center" wrapText="1"/>
    </xf>
    <xf numFmtId="0" fontId="6" fillId="8" borderId="8" xfId="0" applyFont="1" applyFill="1" applyBorder="1" applyAlignment="1">
      <alignment horizontal="left" vertical="center" wrapText="1"/>
    </xf>
    <xf numFmtId="0" fontId="6" fillId="8" borderId="0" xfId="0" applyFont="1" applyFill="1" applyAlignment="1">
      <alignment horizontal="left" vertical="center" wrapText="1"/>
    </xf>
    <xf numFmtId="0" fontId="6" fillId="8" borderId="27" xfId="0" applyFont="1" applyFill="1" applyBorder="1" applyAlignment="1">
      <alignment horizontal="left" vertical="center" wrapText="1"/>
    </xf>
    <xf numFmtId="0" fontId="6" fillId="8" borderId="21" xfId="0"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8" borderId="23" xfId="0" applyFont="1" applyFill="1" applyBorder="1" applyAlignment="1">
      <alignment horizontal="left" vertical="center" wrapText="1"/>
    </xf>
    <xf numFmtId="0" fontId="9" fillId="0" borderId="0" xfId="0" applyFont="1" applyAlignment="1">
      <alignment horizontal="left" vertical="center"/>
    </xf>
    <xf numFmtId="0" fontId="6" fillId="7" borderId="1" xfId="0" applyFont="1" applyFill="1" applyBorder="1" applyAlignment="1">
      <alignment horizontal="center" vertic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9" xfId="0" applyFont="1" applyFill="1" applyBorder="1" applyAlignment="1">
      <alignment horizontal="center" vertical="center"/>
    </xf>
    <xf numFmtId="0" fontId="52" fillId="0" borderId="0" xfId="0" applyFont="1" applyAlignment="1">
      <alignment horizontal="left" vertical="center" wrapText="1"/>
    </xf>
    <xf numFmtId="0" fontId="11" fillId="0" borderId="0" xfId="0" applyFont="1" applyAlignment="1">
      <alignment horizontal="left" vertical="center" wrapText="1"/>
    </xf>
    <xf numFmtId="0" fontId="15" fillId="0" borderId="0" xfId="0" applyFont="1" applyAlignment="1">
      <alignment horizontal="left" vertical="center"/>
    </xf>
    <xf numFmtId="0" fontId="15" fillId="0" borderId="0" xfId="0" applyFont="1" applyAlignment="1">
      <alignment horizontal="left" vertical="center" wrapText="1"/>
    </xf>
    <xf numFmtId="0" fontId="18" fillId="0" borderId="0" xfId="0" applyFont="1" applyAlignment="1">
      <alignment vertical="center" wrapText="1"/>
    </xf>
    <xf numFmtId="0" fontId="20" fillId="0" borderId="0" xfId="0" applyFont="1" applyAlignment="1">
      <alignment vertical="center" wrapText="1"/>
    </xf>
    <xf numFmtId="0" fontId="28" fillId="0" borderId="0" xfId="0" applyFont="1" applyAlignment="1">
      <alignment horizontal="left" vertical="center" wrapText="1"/>
    </xf>
    <xf numFmtId="0" fontId="20" fillId="0" borderId="0" xfId="0" applyFont="1" applyAlignment="1">
      <alignment horizontal="left" vertical="center"/>
    </xf>
    <xf numFmtId="0" fontId="22" fillId="0" borderId="0" xfId="0" applyFont="1" applyAlignment="1">
      <alignment horizontal="left" vertical="center"/>
    </xf>
    <xf numFmtId="0" fontId="11" fillId="0" borderId="0" xfId="0" applyFont="1" applyAlignment="1">
      <alignment horizontal="center" vertical="center" wrapText="1"/>
    </xf>
    <xf numFmtId="0" fontId="27" fillId="7" borderId="16" xfId="0"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7" borderId="33" xfId="0" applyFont="1" applyFill="1" applyBorder="1" applyAlignment="1">
      <alignment horizontal="center" vertical="center" wrapText="1"/>
    </xf>
    <xf numFmtId="0" fontId="27" fillId="7" borderId="48" xfId="0" applyFont="1" applyFill="1" applyBorder="1" applyAlignment="1">
      <alignment horizontal="center" vertical="center" wrapText="1"/>
    </xf>
    <xf numFmtId="0" fontId="27" fillId="7" borderId="34" xfId="0" applyFont="1" applyFill="1" applyBorder="1" applyAlignment="1">
      <alignment horizontal="center" vertical="center" wrapText="1"/>
    </xf>
    <xf numFmtId="0" fontId="21" fillId="0" borderId="13" xfId="0" applyFont="1" applyBorder="1" applyAlignment="1">
      <alignment horizontal="right" vertical="center" wrapText="1"/>
    </xf>
    <xf numFmtId="0" fontId="21" fillId="0" borderId="15" xfId="0" applyFont="1" applyBorder="1" applyAlignment="1">
      <alignment horizontal="right" vertical="center" wrapText="1"/>
    </xf>
    <xf numFmtId="0" fontId="27" fillId="7" borderId="17" xfId="0" applyFont="1" applyFill="1" applyBorder="1" applyAlignment="1">
      <alignment horizontal="center" vertical="center" wrapText="1"/>
    </xf>
    <xf numFmtId="0" fontId="15" fillId="0" borderId="3" xfId="3" applyFont="1" applyBorder="1" applyAlignment="1">
      <alignment horizontal="left" vertical="center"/>
    </xf>
    <xf numFmtId="0" fontId="6" fillId="8" borderId="20" xfId="3" applyFont="1" applyFill="1" applyBorder="1" applyAlignment="1">
      <alignment horizontal="left" vertical="center" wrapText="1"/>
    </xf>
    <xf numFmtId="0" fontId="6" fillId="8" borderId="14" xfId="3" applyFont="1" applyFill="1" applyBorder="1" applyAlignment="1">
      <alignment horizontal="left" vertical="center" wrapText="1"/>
    </xf>
    <xf numFmtId="0" fontId="6" fillId="8" borderId="22" xfId="3" applyFont="1" applyFill="1" applyBorder="1" applyAlignment="1">
      <alignment horizontal="left" vertical="center" wrapText="1"/>
    </xf>
    <xf numFmtId="0" fontId="6" fillId="8" borderId="8" xfId="3" applyFont="1" applyFill="1" applyBorder="1" applyAlignment="1">
      <alignment horizontal="left" vertical="center" wrapText="1"/>
    </xf>
    <xf numFmtId="0" fontId="6" fillId="8" borderId="0" xfId="3" applyFont="1" applyFill="1" applyAlignment="1">
      <alignment horizontal="left" vertical="center" wrapText="1"/>
    </xf>
    <xf numFmtId="0" fontId="6" fillId="8" borderId="27" xfId="3" applyFont="1" applyFill="1" applyBorder="1" applyAlignment="1">
      <alignment horizontal="left" vertical="center" wrapText="1"/>
    </xf>
    <xf numFmtId="0" fontId="6" fillId="8" borderId="21" xfId="3" applyFont="1" applyFill="1" applyBorder="1" applyAlignment="1">
      <alignment horizontal="left" vertical="center" wrapText="1"/>
    </xf>
    <xf numFmtId="0" fontId="6" fillId="8" borderId="3" xfId="3" applyFont="1" applyFill="1" applyBorder="1" applyAlignment="1">
      <alignment horizontal="left" vertical="center" wrapText="1"/>
    </xf>
    <xf numFmtId="0" fontId="6" fillId="8" borderId="23" xfId="3" applyFont="1" applyFill="1" applyBorder="1" applyAlignment="1">
      <alignment horizontal="left" vertical="center" wrapText="1"/>
    </xf>
    <xf numFmtId="0" fontId="7" fillId="3" borderId="52" xfId="0" applyFont="1" applyFill="1" applyBorder="1" applyAlignment="1">
      <alignment horizontal="right" vertical="center" wrapText="1"/>
    </xf>
    <xf numFmtId="0" fontId="7" fillId="3" borderId="53" xfId="0" applyFont="1" applyFill="1" applyBorder="1" applyAlignment="1">
      <alignment horizontal="right" vertical="center" wrapText="1"/>
    </xf>
    <xf numFmtId="0" fontId="15" fillId="0" borderId="0" xfId="0" applyFont="1" applyBorder="1" applyAlignment="1">
      <alignment horizontal="left" vertical="center" wrapText="1"/>
    </xf>
    <xf numFmtId="0" fontId="6" fillId="0" borderId="1" xfId="0" applyFont="1" applyBorder="1" applyAlignment="1">
      <alignment horizontal="center" vertical="center"/>
    </xf>
    <xf numFmtId="0" fontId="6" fillId="0" borderId="18" xfId="0" applyFont="1" applyBorder="1" applyAlignment="1">
      <alignment horizontal="center" vertical="center"/>
    </xf>
    <xf numFmtId="0" fontId="6" fillId="0" borderId="15" xfId="0" applyFont="1" applyBorder="1" applyAlignment="1">
      <alignment horizontal="center" vertical="center"/>
    </xf>
    <xf numFmtId="0" fontId="6" fillId="0" borderId="19" xfId="0" applyFont="1" applyBorder="1" applyAlignment="1">
      <alignment horizontal="center" vertical="center"/>
    </xf>
    <xf numFmtId="0" fontId="15" fillId="0" borderId="3" xfId="3" applyFont="1" applyBorder="1" applyAlignment="1">
      <alignment horizontal="left" vertical="center" wrapText="1"/>
    </xf>
    <xf numFmtId="0" fontId="32" fillId="0" borderId="0" xfId="0" applyFont="1" applyAlignment="1">
      <alignment horizontal="left" vertical="center" wrapText="1"/>
    </xf>
    <xf numFmtId="0" fontId="18" fillId="0" borderId="0" xfId="0" applyFont="1" applyAlignment="1">
      <alignment horizontal="left" vertical="center" wrapText="1"/>
    </xf>
    <xf numFmtId="0" fontId="31" fillId="0" borderId="12"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15" xfId="0" applyFont="1" applyBorder="1" applyAlignment="1">
      <alignment horizontal="center" vertical="center" wrapText="1"/>
    </xf>
    <xf numFmtId="0" fontId="50" fillId="3" borderId="11" xfId="0" applyFont="1" applyFill="1" applyBorder="1" applyAlignment="1">
      <alignment horizontal="center" vertical="center" wrapText="1"/>
    </xf>
    <xf numFmtId="0" fontId="50" fillId="3" borderId="16" xfId="0" applyFont="1" applyFill="1" applyBorder="1" applyAlignment="1">
      <alignment horizontal="center" vertical="center" wrapText="1"/>
    </xf>
    <xf numFmtId="0" fontId="50" fillId="3" borderId="17" xfId="0" applyFont="1" applyFill="1" applyBorder="1" applyAlignment="1">
      <alignment horizontal="center" vertical="center" wrapText="1"/>
    </xf>
    <xf numFmtId="0" fontId="50" fillId="3" borderId="1" xfId="0" applyFont="1" applyFill="1" applyBorder="1" applyAlignment="1">
      <alignment horizontal="center" vertical="center" wrapText="1"/>
    </xf>
    <xf numFmtId="0" fontId="50" fillId="3" borderId="18" xfId="0" applyFont="1" applyFill="1" applyBorder="1" applyAlignment="1">
      <alignment horizontal="center" vertical="center" wrapText="1"/>
    </xf>
    <xf numFmtId="0" fontId="50" fillId="3" borderId="12" xfId="0" applyFont="1" applyFill="1" applyBorder="1" applyAlignment="1">
      <alignment horizontal="center" vertical="center" wrapText="1"/>
    </xf>
    <xf numFmtId="4" fontId="38" fillId="0" borderId="31" xfId="0" applyNumberFormat="1" applyFont="1" applyBorder="1" applyAlignment="1">
      <alignment horizontal="center" vertical="center" wrapText="1"/>
    </xf>
    <xf numFmtId="4" fontId="38" fillId="0" borderId="32" xfId="0" applyNumberFormat="1" applyFont="1" applyBorder="1" applyAlignment="1">
      <alignment horizontal="center" vertical="center" wrapText="1"/>
    </xf>
    <xf numFmtId="0" fontId="15" fillId="0" borderId="0" xfId="0" applyFont="1" applyAlignment="1">
      <alignment horizontal="center" vertical="center"/>
    </xf>
    <xf numFmtId="0" fontId="6" fillId="0" borderId="0" xfId="0" applyFont="1" applyAlignment="1">
      <alignment horizontal="center" vertical="center"/>
    </xf>
    <xf numFmtId="0" fontId="34" fillId="7" borderId="29" xfId="0" applyFont="1" applyFill="1" applyBorder="1" applyAlignment="1">
      <alignment horizontal="center" vertical="center" wrapText="1"/>
    </xf>
    <xf numFmtId="0" fontId="34" fillId="7" borderId="30" xfId="0" applyFont="1" applyFill="1" applyBorder="1" applyAlignment="1">
      <alignment horizontal="center" vertical="center" wrapText="1"/>
    </xf>
    <xf numFmtId="0" fontId="37" fillId="7" borderId="11" xfId="0" applyFont="1" applyFill="1" applyBorder="1" applyAlignment="1">
      <alignment horizontal="center" vertical="center" wrapText="1"/>
    </xf>
    <xf numFmtId="0" fontId="37" fillId="7" borderId="12" xfId="0" applyFont="1" applyFill="1" applyBorder="1" applyAlignment="1">
      <alignment horizontal="center" vertical="center" wrapText="1"/>
    </xf>
    <xf numFmtId="0" fontId="37" fillId="7" borderId="17" xfId="0" applyFont="1" applyFill="1" applyBorder="1" applyAlignment="1">
      <alignment horizontal="center" vertical="center" wrapText="1"/>
    </xf>
    <xf numFmtId="0" fontId="37" fillId="7" borderId="18" xfId="0" applyFont="1" applyFill="1" applyBorder="1" applyAlignment="1">
      <alignment horizontal="center" vertical="center" wrapText="1"/>
    </xf>
    <xf numFmtId="0" fontId="6" fillId="8" borderId="20" xfId="3" applyFont="1" applyFill="1" applyBorder="1" applyAlignment="1">
      <alignment horizontal="center" vertical="center" wrapText="1"/>
    </xf>
    <xf numFmtId="0" fontId="6" fillId="8" borderId="14" xfId="3" applyFont="1" applyFill="1" applyBorder="1" applyAlignment="1">
      <alignment horizontal="center" vertical="center" wrapText="1"/>
    </xf>
    <xf numFmtId="0" fontId="6" fillId="8" borderId="22" xfId="3" applyFont="1" applyFill="1" applyBorder="1" applyAlignment="1">
      <alignment horizontal="center" vertical="center" wrapText="1"/>
    </xf>
    <xf numFmtId="0" fontId="6" fillId="8" borderId="8" xfId="3" applyFont="1" applyFill="1" applyBorder="1" applyAlignment="1">
      <alignment horizontal="center" vertical="center" wrapText="1"/>
    </xf>
    <xf numFmtId="0" fontId="6" fillId="8" borderId="0" xfId="3" applyFont="1" applyFill="1" applyAlignment="1">
      <alignment horizontal="center" vertical="center" wrapText="1"/>
    </xf>
    <xf numFmtId="0" fontId="6" fillId="8" borderId="27" xfId="3" applyFont="1" applyFill="1" applyBorder="1" applyAlignment="1">
      <alignment horizontal="center" vertical="center" wrapText="1"/>
    </xf>
    <xf numFmtId="0" fontId="6" fillId="8" borderId="21" xfId="3" applyFont="1" applyFill="1" applyBorder="1" applyAlignment="1">
      <alignment horizontal="center" vertical="center" wrapText="1"/>
    </xf>
    <xf numFmtId="0" fontId="6" fillId="8" borderId="3" xfId="3" applyFont="1" applyFill="1" applyBorder="1" applyAlignment="1">
      <alignment horizontal="center" vertical="center" wrapText="1"/>
    </xf>
    <xf numFmtId="0" fontId="6" fillId="8" borderId="23" xfId="3" applyFont="1" applyFill="1" applyBorder="1" applyAlignment="1">
      <alignment horizontal="center" vertical="center" wrapText="1"/>
    </xf>
    <xf numFmtId="0" fontId="11" fillId="8" borderId="20" xfId="0" applyFont="1" applyFill="1" applyBorder="1" applyAlignment="1">
      <alignment horizontal="left" vertical="center"/>
    </xf>
    <xf numFmtId="0" fontId="11" fillId="8" borderId="14" xfId="0" applyFont="1" applyFill="1" applyBorder="1" applyAlignment="1">
      <alignment horizontal="left" vertical="center"/>
    </xf>
    <xf numFmtId="0" fontId="11" fillId="8" borderId="22" xfId="0" applyFont="1" applyFill="1" applyBorder="1" applyAlignment="1">
      <alignment horizontal="left" vertical="center"/>
    </xf>
    <xf numFmtId="0" fontId="11" fillId="8" borderId="8" xfId="0" applyFont="1" applyFill="1" applyBorder="1" applyAlignment="1">
      <alignment horizontal="left" vertical="center"/>
    </xf>
    <xf numFmtId="0" fontId="11" fillId="8" borderId="0" xfId="0" applyFont="1" applyFill="1" applyAlignment="1">
      <alignment horizontal="left" vertical="center"/>
    </xf>
    <xf numFmtId="0" fontId="11" fillId="8" borderId="27" xfId="0" applyFont="1" applyFill="1" applyBorder="1" applyAlignment="1">
      <alignment horizontal="left" vertical="center"/>
    </xf>
    <xf numFmtId="0" fontId="11" fillId="8" borderId="21" xfId="0" applyFont="1" applyFill="1" applyBorder="1" applyAlignment="1">
      <alignment horizontal="left" vertical="center"/>
    </xf>
    <xf numFmtId="0" fontId="11" fillId="8" borderId="3" xfId="0" applyFont="1" applyFill="1" applyBorder="1" applyAlignment="1">
      <alignment horizontal="left" vertical="center"/>
    </xf>
    <xf numFmtId="0" fontId="11" fillId="8" borderId="23" xfId="0" applyFont="1" applyFill="1" applyBorder="1" applyAlignment="1">
      <alignment horizontal="left" vertical="center"/>
    </xf>
    <xf numFmtId="0" fontId="15" fillId="0" borderId="3" xfId="0" applyFont="1" applyBorder="1" applyAlignment="1">
      <alignment horizontal="left" vertical="center" wrapText="1"/>
    </xf>
    <xf numFmtId="1" fontId="36" fillId="0" borderId="0" xfId="0" applyNumberFormat="1" applyFont="1" applyAlignment="1">
      <alignment horizontal="left" vertical="center" wrapText="1"/>
    </xf>
    <xf numFmtId="0" fontId="21" fillId="7" borderId="6" xfId="0" applyFont="1" applyFill="1" applyBorder="1" applyAlignment="1">
      <alignment horizontal="right" vertical="center" wrapText="1"/>
    </xf>
    <xf numFmtId="0" fontId="21" fillId="7" borderId="7" xfId="0" applyFont="1" applyFill="1" applyBorder="1" applyAlignment="1">
      <alignment horizontal="right" vertical="center" wrapText="1"/>
    </xf>
    <xf numFmtId="0" fontId="21" fillId="7" borderId="9" xfId="0" applyFont="1" applyFill="1" applyBorder="1" applyAlignment="1">
      <alignment horizontal="right" vertical="center" wrapText="1"/>
    </xf>
    <xf numFmtId="0" fontId="15" fillId="0" borderId="0" xfId="3" applyFont="1" applyAlignment="1">
      <alignment horizontal="left" vertical="center" wrapText="1"/>
    </xf>
    <xf numFmtId="0" fontId="15" fillId="0" borderId="0" xfId="0" applyFont="1" applyAlignment="1">
      <alignment horizontal="center" vertical="center" wrapText="1"/>
    </xf>
    <xf numFmtId="0" fontId="6" fillId="0" borderId="0" xfId="0" applyFont="1" applyAlignment="1">
      <alignment horizontal="center" vertical="center" wrapText="1"/>
    </xf>
    <xf numFmtId="0" fontId="27" fillId="0" borderId="0" xfId="0" applyFont="1" applyAlignment="1">
      <alignment horizontal="left" vertical="center" wrapText="1"/>
    </xf>
    <xf numFmtId="0" fontId="21" fillId="7" borderId="6" xfId="0" applyFont="1" applyFill="1" applyBorder="1" applyAlignment="1">
      <alignment horizontal="center" vertical="center" wrapText="1"/>
    </xf>
    <xf numFmtId="0" fontId="21" fillId="7" borderId="7" xfId="0" applyFont="1" applyFill="1" applyBorder="1" applyAlignment="1">
      <alignment horizontal="center" vertical="center" wrapText="1"/>
    </xf>
    <xf numFmtId="0" fontId="21" fillId="7" borderId="9" xfId="0" applyFont="1" applyFill="1" applyBorder="1" applyAlignment="1">
      <alignment horizontal="center" vertical="center" wrapText="1"/>
    </xf>
    <xf numFmtId="0" fontId="14" fillId="0" borderId="0" xfId="0" applyFont="1" applyAlignment="1">
      <alignment horizontal="left" vertical="center"/>
    </xf>
    <xf numFmtId="0" fontId="15" fillId="6" borderId="1" xfId="0" applyFont="1" applyFill="1" applyBorder="1" applyAlignment="1">
      <alignment horizontal="center" vertical="center" wrapText="1"/>
    </xf>
    <xf numFmtId="0" fontId="36" fillId="0" borderId="1" xfId="0" applyFont="1" applyBorder="1" applyAlignment="1">
      <alignment horizontal="left" vertical="center" wrapText="1"/>
    </xf>
    <xf numFmtId="0" fontId="36" fillId="0" borderId="0" xfId="0" applyFont="1" applyAlignment="1">
      <alignment horizontal="left" vertical="center" wrapText="1"/>
    </xf>
    <xf numFmtId="0" fontId="27" fillId="7" borderId="10" xfId="0" applyFont="1" applyFill="1" applyBorder="1" applyAlignment="1">
      <alignment horizontal="center" vertical="center" wrapText="1"/>
    </xf>
    <xf numFmtId="0" fontId="27" fillId="7" borderId="24" xfId="0" applyFont="1" applyFill="1" applyBorder="1" applyAlignment="1">
      <alignment horizontal="center" vertical="center" wrapText="1"/>
    </xf>
    <xf numFmtId="0" fontId="27" fillId="7" borderId="4" xfId="0" applyFont="1" applyFill="1" applyBorder="1" applyAlignment="1">
      <alignment horizontal="center" vertical="center" wrapText="1"/>
    </xf>
    <xf numFmtId="0" fontId="27" fillId="7" borderId="20" xfId="0" applyFont="1" applyFill="1" applyBorder="1" applyAlignment="1">
      <alignment horizontal="center" vertical="center" wrapText="1"/>
    </xf>
    <xf numFmtId="0" fontId="27" fillId="7" borderId="21" xfId="0" applyFont="1" applyFill="1" applyBorder="1" applyAlignment="1">
      <alignment horizontal="center" vertical="center" wrapText="1"/>
    </xf>
    <xf numFmtId="0" fontId="27" fillId="7" borderId="6" xfId="0" applyFont="1" applyFill="1" applyBorder="1" applyAlignment="1">
      <alignment horizontal="center" vertical="center" wrapText="1"/>
    </xf>
    <xf numFmtId="0" fontId="27" fillId="7" borderId="7" xfId="0" applyFont="1" applyFill="1" applyBorder="1" applyAlignment="1">
      <alignment horizontal="center" vertical="center" wrapText="1"/>
    </xf>
    <xf numFmtId="0" fontId="27" fillId="7" borderId="9" xfId="0" applyFont="1" applyFill="1" applyBorder="1" applyAlignment="1">
      <alignment horizontal="center" vertical="center" wrapText="1"/>
    </xf>
    <xf numFmtId="0" fontId="6" fillId="8" borderId="20" xfId="3" applyFont="1" applyFill="1" applyBorder="1" applyAlignment="1">
      <alignment horizontal="left" vertical="top" wrapText="1"/>
    </xf>
    <xf numFmtId="0" fontId="6" fillId="8" borderId="14" xfId="3" applyFont="1" applyFill="1" applyBorder="1" applyAlignment="1">
      <alignment horizontal="left" vertical="top" wrapText="1"/>
    </xf>
    <xf numFmtId="0" fontId="6" fillId="8" borderId="22" xfId="3" applyFont="1" applyFill="1" applyBorder="1" applyAlignment="1">
      <alignment horizontal="left" vertical="top" wrapText="1"/>
    </xf>
    <xf numFmtId="0" fontId="6" fillId="8" borderId="8" xfId="3" applyFont="1" applyFill="1" applyBorder="1" applyAlignment="1">
      <alignment horizontal="left" vertical="top" wrapText="1"/>
    </xf>
    <xf numFmtId="0" fontId="6" fillId="8" borderId="0" xfId="3" applyFont="1" applyFill="1" applyAlignment="1">
      <alignment horizontal="left" vertical="top" wrapText="1"/>
    </xf>
    <xf numFmtId="0" fontId="6" fillId="8" borderId="27" xfId="3" applyFont="1" applyFill="1" applyBorder="1" applyAlignment="1">
      <alignment horizontal="left" vertical="top" wrapText="1"/>
    </xf>
    <xf numFmtId="0" fontId="6" fillId="8" borderId="21" xfId="3" applyFont="1" applyFill="1" applyBorder="1" applyAlignment="1">
      <alignment horizontal="left" vertical="top" wrapText="1"/>
    </xf>
    <xf numFmtId="0" fontId="6" fillId="8" borderId="3" xfId="3" applyFont="1" applyFill="1" applyBorder="1" applyAlignment="1">
      <alignment horizontal="left" vertical="top" wrapText="1"/>
    </xf>
    <xf numFmtId="0" fontId="6" fillId="8" borderId="23" xfId="3" applyFont="1" applyFill="1" applyBorder="1" applyAlignment="1">
      <alignment horizontal="left" vertical="top" wrapText="1"/>
    </xf>
    <xf numFmtId="0" fontId="33" fillId="0" borderId="0" xfId="0" applyFont="1" applyAlignment="1">
      <alignment horizontal="center" vertical="center" wrapText="1"/>
    </xf>
    <xf numFmtId="0" fontId="7" fillId="7" borderId="1" xfId="0" applyFont="1" applyFill="1" applyBorder="1" applyAlignment="1" applyProtection="1">
      <alignment horizontal="right" vertical="center" wrapText="1"/>
      <protection locked="0"/>
    </xf>
    <xf numFmtId="0" fontId="27" fillId="3" borderId="10"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7" fillId="3" borderId="1" xfId="0" applyFont="1" applyFill="1" applyBorder="1" applyAlignment="1" applyProtection="1">
      <alignment horizontal="right" vertical="center" wrapText="1"/>
      <protection locked="0"/>
    </xf>
    <xf numFmtId="1" fontId="27" fillId="7" borderId="10" xfId="0" applyNumberFormat="1" applyFont="1" applyFill="1" applyBorder="1" applyAlignment="1">
      <alignment horizontal="center" vertical="center" wrapText="1"/>
    </xf>
    <xf numFmtId="1" fontId="27" fillId="7" borderId="4" xfId="0" applyNumberFormat="1" applyFont="1" applyFill="1" applyBorder="1" applyAlignment="1">
      <alignment horizontal="center" vertical="center" wrapText="1"/>
    </xf>
    <xf numFmtId="4" fontId="14" fillId="7" borderId="1" xfId="0" applyNumberFormat="1" applyFont="1" applyFill="1" applyBorder="1" applyAlignment="1">
      <alignment horizontal="center" vertical="center" wrapText="1"/>
    </xf>
    <xf numFmtId="3" fontId="21" fillId="7" borderId="1" xfId="0" applyNumberFormat="1" applyFont="1" applyFill="1" applyBorder="1" applyAlignment="1">
      <alignment horizontal="center" vertical="center" wrapText="1"/>
    </xf>
    <xf numFmtId="4" fontId="21" fillId="7" borderId="1" xfId="0" applyNumberFormat="1" applyFont="1" applyFill="1" applyBorder="1" applyAlignment="1">
      <alignment horizontal="right" vertical="center" wrapText="1"/>
    </xf>
    <xf numFmtId="0" fontId="17" fillId="10" borderId="6" xfId="0" applyFont="1" applyFill="1" applyBorder="1" applyAlignment="1" applyProtection="1">
      <alignment horizontal="left" vertical="center" wrapText="1"/>
      <protection locked="0"/>
    </xf>
    <xf numFmtId="0" fontId="17" fillId="10" borderId="9" xfId="0" applyFont="1" applyFill="1" applyBorder="1" applyAlignment="1" applyProtection="1">
      <alignment horizontal="left" vertical="center" wrapText="1"/>
      <protection locked="0"/>
    </xf>
    <xf numFmtId="0" fontId="27" fillId="3" borderId="33" xfId="0" applyFont="1" applyFill="1" applyBorder="1" applyAlignment="1">
      <alignment horizontal="center" vertical="center" wrapText="1"/>
    </xf>
    <xf numFmtId="0" fontId="27" fillId="3" borderId="48" xfId="0" applyFont="1" applyFill="1" applyBorder="1" applyAlignment="1">
      <alignment horizontal="center" vertical="center" wrapText="1"/>
    </xf>
    <xf numFmtId="0" fontId="27" fillId="3" borderId="34" xfId="0" applyFont="1" applyFill="1" applyBorder="1" applyAlignment="1">
      <alignment horizontal="center" vertical="center" wrapText="1"/>
    </xf>
    <xf numFmtId="0" fontId="7" fillId="3" borderId="31" xfId="0" applyFont="1" applyFill="1" applyBorder="1" applyAlignment="1">
      <alignment horizontal="left" vertical="center"/>
    </xf>
    <xf numFmtId="0" fontId="7" fillId="3" borderId="37" xfId="0" applyFont="1" applyFill="1" applyBorder="1" applyAlignment="1">
      <alignment horizontal="left" vertical="center"/>
    </xf>
    <xf numFmtId="0" fontId="7" fillId="3" borderId="35" xfId="0" applyFont="1" applyFill="1" applyBorder="1" applyAlignment="1">
      <alignment horizontal="left" vertical="center"/>
    </xf>
    <xf numFmtId="0" fontId="27" fillId="3" borderId="49" xfId="0" applyFont="1" applyFill="1" applyBorder="1" applyAlignment="1">
      <alignment horizontal="center" vertical="center" wrapText="1"/>
    </xf>
    <xf numFmtId="0" fontId="27" fillId="3" borderId="50" xfId="0" applyFont="1" applyFill="1" applyBorder="1" applyAlignment="1">
      <alignment horizontal="center" vertical="center" wrapText="1"/>
    </xf>
    <xf numFmtId="0" fontId="27" fillId="3" borderId="21" xfId="0" applyFont="1" applyFill="1" applyBorder="1" applyAlignment="1">
      <alignment horizontal="center" vertical="center" wrapText="1"/>
    </xf>
    <xf numFmtId="0" fontId="27" fillId="3" borderId="23" xfId="0" applyFont="1" applyFill="1" applyBorder="1" applyAlignment="1">
      <alignment horizontal="center" vertical="center" wrapText="1"/>
    </xf>
    <xf numFmtId="0" fontId="27" fillId="3" borderId="6" xfId="0" applyFont="1" applyFill="1" applyBorder="1" applyAlignment="1">
      <alignment horizontal="center" vertical="center" wrapText="1"/>
    </xf>
    <xf numFmtId="0" fontId="27" fillId="3" borderId="9" xfId="0" applyFont="1" applyFill="1" applyBorder="1" applyAlignment="1">
      <alignment horizontal="center" vertical="center" wrapText="1"/>
    </xf>
    <xf numFmtId="0" fontId="27" fillId="3" borderId="51" xfId="0" applyFont="1" applyFill="1" applyBorder="1" applyAlignment="1">
      <alignment horizontal="center" vertical="center" wrapText="1"/>
    </xf>
    <xf numFmtId="0" fontId="71" fillId="7" borderId="12" xfId="0" applyFont="1" applyFill="1" applyBorder="1" applyAlignment="1">
      <alignment horizontal="left" vertical="top" wrapText="1"/>
    </xf>
    <xf numFmtId="0" fontId="71" fillId="7" borderId="1" xfId="0" applyFont="1" applyFill="1" applyBorder="1" applyAlignment="1">
      <alignment horizontal="left" vertical="top" wrapText="1"/>
    </xf>
    <xf numFmtId="0" fontId="59" fillId="7" borderId="1" xfId="0" applyFont="1" applyFill="1" applyBorder="1" applyAlignment="1">
      <alignment horizontal="center" vertical="center" wrapText="1"/>
    </xf>
    <xf numFmtId="0" fontId="59" fillId="7" borderId="18" xfId="0" applyFont="1" applyFill="1" applyBorder="1" applyAlignment="1">
      <alignment horizontal="center" vertical="center" wrapText="1"/>
    </xf>
    <xf numFmtId="0" fontId="27" fillId="3" borderId="26" xfId="0" applyFont="1" applyFill="1" applyBorder="1" applyAlignment="1">
      <alignment horizontal="center" vertical="center" wrapText="1"/>
    </xf>
    <xf numFmtId="0" fontId="27" fillId="3" borderId="28" xfId="0" applyFont="1" applyFill="1" applyBorder="1" applyAlignment="1">
      <alignment horizontal="center" vertical="center" wrapText="1"/>
    </xf>
    <xf numFmtId="0" fontId="27" fillId="3" borderId="30" xfId="0" applyFont="1" applyFill="1" applyBorder="1" applyAlignment="1">
      <alignment horizontal="center" vertical="center" wrapText="1"/>
    </xf>
    <xf numFmtId="0" fontId="71" fillId="7" borderId="13" xfId="0" applyFont="1" applyFill="1" applyBorder="1" applyAlignment="1">
      <alignment horizontal="left" vertical="top" wrapText="1"/>
    </xf>
    <xf numFmtId="0" fontId="71" fillId="7" borderId="15" xfId="0" applyFont="1" applyFill="1" applyBorder="1" applyAlignment="1">
      <alignment horizontal="left" vertical="top" wrapText="1"/>
    </xf>
    <xf numFmtId="0" fontId="59" fillId="7" borderId="15" xfId="0" applyFont="1" applyFill="1" applyBorder="1" applyAlignment="1">
      <alignment horizontal="center" vertical="center" wrapText="1"/>
    </xf>
    <xf numFmtId="0" fontId="59" fillId="7" borderId="19" xfId="0" applyFont="1" applyFill="1" applyBorder="1" applyAlignment="1">
      <alignment horizontal="center" vertical="center" wrapText="1"/>
    </xf>
    <xf numFmtId="0" fontId="71" fillId="7" borderId="29" xfId="0" applyFont="1" applyFill="1" applyBorder="1" applyAlignment="1">
      <alignment horizontal="center" vertical="top" wrapText="1"/>
    </xf>
    <xf numFmtId="0" fontId="71" fillId="7" borderId="28" xfId="0" applyFont="1" applyFill="1" applyBorder="1" applyAlignment="1">
      <alignment horizontal="center" vertical="top" wrapText="1"/>
    </xf>
    <xf numFmtId="0" fontId="71" fillId="7" borderId="25" xfId="0" applyFont="1" applyFill="1" applyBorder="1" applyAlignment="1">
      <alignment horizontal="center" vertical="top" wrapText="1"/>
    </xf>
    <xf numFmtId="0" fontId="71" fillId="7" borderId="16" xfId="0" applyFont="1" applyFill="1" applyBorder="1" applyAlignment="1">
      <alignment horizontal="center" vertical="top" wrapText="1"/>
    </xf>
    <xf numFmtId="0" fontId="71" fillId="7" borderId="17" xfId="0" applyFont="1" applyFill="1" applyBorder="1" applyAlignment="1">
      <alignment horizontal="center" vertical="top" wrapText="1"/>
    </xf>
    <xf numFmtId="0" fontId="59" fillId="7" borderId="12" xfId="0" applyFont="1" applyFill="1" applyBorder="1" applyAlignment="1">
      <alignment horizontal="left" vertical="top" wrapText="1"/>
    </xf>
    <xf numFmtId="0" fontId="59" fillId="7" borderId="1" xfId="0" applyFont="1" applyFill="1" applyBorder="1" applyAlignment="1">
      <alignment horizontal="left" vertical="top" wrapText="1"/>
    </xf>
    <xf numFmtId="0" fontId="7" fillId="3" borderId="31" xfId="0" applyFont="1" applyFill="1" applyBorder="1" applyAlignment="1" applyProtection="1">
      <alignment horizontal="right" vertical="center" wrapText="1"/>
      <protection locked="0"/>
    </xf>
    <xf numFmtId="0" fontId="7" fillId="3" borderId="37" xfId="0" applyFont="1" applyFill="1" applyBorder="1" applyAlignment="1" applyProtection="1">
      <alignment horizontal="right" vertical="center" wrapText="1"/>
      <protection locked="0"/>
    </xf>
    <xf numFmtId="0" fontId="7" fillId="3" borderId="35" xfId="0" applyFont="1" applyFill="1" applyBorder="1" applyAlignment="1" applyProtection="1">
      <alignment horizontal="right" vertical="center" wrapText="1"/>
      <protection locked="0"/>
    </xf>
    <xf numFmtId="0" fontId="7" fillId="4" borderId="1" xfId="0" applyFont="1" applyFill="1" applyBorder="1" applyAlignment="1" applyProtection="1">
      <alignment horizontal="right" vertical="center"/>
      <protection locked="0"/>
    </xf>
    <xf numFmtId="0" fontId="6"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27" fillId="5" borderId="10" xfId="0" applyFont="1" applyFill="1" applyBorder="1" applyAlignment="1">
      <alignment horizontal="center" vertical="center" wrapText="1"/>
    </xf>
    <xf numFmtId="0" fontId="27" fillId="5" borderId="4" xfId="0" applyFont="1" applyFill="1" applyBorder="1" applyAlignment="1">
      <alignment horizontal="center" vertical="center" wrapText="1"/>
    </xf>
    <xf numFmtId="0" fontId="6" fillId="7" borderId="1" xfId="0" applyFont="1" applyFill="1" applyBorder="1" applyAlignment="1" applyProtection="1">
      <alignment horizontal="center" vertical="center" wrapText="1"/>
      <protection locked="0"/>
    </xf>
    <xf numFmtId="0" fontId="17" fillId="7" borderId="1" xfId="0" applyFont="1" applyFill="1" applyBorder="1" applyAlignment="1" applyProtection="1">
      <alignment horizontal="center" vertical="center" wrapText="1"/>
      <protection locked="0"/>
    </xf>
    <xf numFmtId="1" fontId="36" fillId="0" borderId="0" xfId="0" applyNumberFormat="1" applyFont="1" applyAlignment="1">
      <alignment horizontal="left" vertical="center"/>
    </xf>
    <xf numFmtId="165" fontId="17" fillId="3" borderId="1" xfId="0" applyNumberFormat="1" applyFont="1" applyFill="1" applyBorder="1" applyAlignment="1">
      <alignment horizontal="left" vertical="center" wrapText="1"/>
    </xf>
    <xf numFmtId="165" fontId="7" fillId="3" borderId="6" xfId="0" applyNumberFormat="1" applyFont="1" applyFill="1" applyBorder="1" applyAlignment="1">
      <alignment horizontal="left" vertical="center" wrapText="1"/>
    </xf>
    <xf numFmtId="165" fontId="7" fillId="3" borderId="9" xfId="0" applyNumberFormat="1" applyFont="1" applyFill="1" applyBorder="1" applyAlignment="1">
      <alignment horizontal="left" vertical="center" wrapText="1"/>
    </xf>
    <xf numFmtId="165" fontId="7" fillId="3" borderId="47" xfId="0" applyNumberFormat="1" applyFont="1" applyFill="1" applyBorder="1" applyAlignment="1">
      <alignment horizontal="left" vertical="center" wrapText="1"/>
    </xf>
    <xf numFmtId="165" fontId="7" fillId="3" borderId="35" xfId="0" applyNumberFormat="1" applyFont="1" applyFill="1" applyBorder="1" applyAlignment="1">
      <alignment horizontal="left" vertical="center" wrapText="1"/>
    </xf>
    <xf numFmtId="165" fontId="17" fillId="3" borderId="6" xfId="0" applyNumberFormat="1" applyFont="1" applyFill="1" applyBorder="1" applyAlignment="1">
      <alignment horizontal="left" vertical="center" wrapText="1"/>
    </xf>
    <xf numFmtId="165" fontId="17" fillId="3" borderId="9" xfId="0" applyNumberFormat="1" applyFont="1" applyFill="1" applyBorder="1" applyAlignment="1">
      <alignment horizontal="left" vertical="center" wrapText="1"/>
    </xf>
    <xf numFmtId="0" fontId="27" fillId="3" borderId="1" xfId="0" applyFont="1" applyFill="1" applyBorder="1" applyAlignment="1">
      <alignment horizontal="center" vertical="center" wrapText="1"/>
    </xf>
    <xf numFmtId="0" fontId="27" fillId="3" borderId="16" xfId="0" applyFont="1" applyFill="1" applyBorder="1" applyAlignment="1">
      <alignment horizontal="center" vertical="center" wrapText="1"/>
    </xf>
    <xf numFmtId="0" fontId="61" fillId="11" borderId="38" xfId="3" applyFont="1" applyFill="1" applyBorder="1" applyAlignment="1">
      <alignment horizontal="center" vertical="center"/>
    </xf>
    <xf numFmtId="0" fontId="61" fillId="11" borderId="39" xfId="3" applyFont="1" applyFill="1" applyBorder="1" applyAlignment="1">
      <alignment horizontal="center" vertical="center"/>
    </xf>
    <xf numFmtId="0" fontId="61" fillId="11" borderId="40" xfId="3" applyFont="1" applyFill="1" applyBorder="1" applyAlignment="1">
      <alignment horizontal="center" vertical="center"/>
    </xf>
    <xf numFmtId="0" fontId="6" fillId="0" borderId="0" xfId="0" applyFont="1" applyAlignment="1">
      <alignment horizontal="left" vertical="center" wrapText="1"/>
    </xf>
    <xf numFmtId="0" fontId="21" fillId="0" borderId="0" xfId="0" applyFont="1" applyAlignment="1">
      <alignment horizontal="left" vertical="center" wrapText="1"/>
    </xf>
    <xf numFmtId="0" fontId="14" fillId="0" borderId="0" xfId="0" applyFont="1" applyAlignment="1">
      <alignment horizontal="left" vertical="center" wrapText="1"/>
    </xf>
    <xf numFmtId="0" fontId="6" fillId="0" borderId="42" xfId="0" applyFont="1" applyFill="1" applyBorder="1" applyAlignment="1">
      <alignment vertical="center"/>
    </xf>
    <xf numFmtId="9" fontId="11" fillId="0" borderId="2" xfId="0" applyNumberFormat="1" applyFont="1" applyFill="1" applyBorder="1" applyAlignment="1">
      <alignment horizontal="center" vertical="center"/>
    </xf>
    <xf numFmtId="164" fontId="17" fillId="0" borderId="1" xfId="0" applyNumberFormat="1" applyFont="1" applyFill="1" applyBorder="1" applyAlignment="1" applyProtection="1">
      <alignment horizontal="right" vertical="center" wrapText="1"/>
      <protection locked="0"/>
    </xf>
  </cellXfs>
  <cellStyles count="5">
    <cellStyle name="Hyperlink" xfId="4" builtinId="8"/>
    <cellStyle name="Normal" xfId="0" builtinId="0"/>
    <cellStyle name="Normal 2" xfId="3"/>
    <cellStyle name="Normal_Sheet1" xfId="1"/>
    <cellStyle name="Percent" xfId="2" builtinId="5"/>
  </cellStyles>
  <dxfs count="45">
    <dxf>
      <font>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mruColors>
      <color rgb="FF0000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189319</xdr:colOff>
      <xdr:row>0</xdr:row>
      <xdr:rowOff>810838</xdr:rowOff>
    </xdr:to>
    <xdr:pic>
      <xdr:nvPicPr>
        <xdr:cNvPr id="6" name="Picture 5">
          <a:extLst>
            <a:ext uri="{FF2B5EF4-FFF2-40B4-BE49-F238E27FC236}">
              <a16:creationId xmlns:a16="http://schemas.microsoft.com/office/drawing/2014/main" id="{1C4AEE19-0CF4-430E-9292-02444DA41E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08552" cy="8108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190500</xdr:rowOff>
    </xdr:from>
    <xdr:to>
      <xdr:col>9</xdr:col>
      <xdr:colOff>361950</xdr:colOff>
      <xdr:row>8</xdr:row>
      <xdr:rowOff>114300</xdr:rowOff>
    </xdr:to>
    <xdr:pic>
      <xdr:nvPicPr>
        <xdr:cNvPr id="12" name="Picture 11">
          <a:extLst>
            <a:ext uri="{FF2B5EF4-FFF2-40B4-BE49-F238E27FC236}">
              <a16:creationId xmlns:a16="http://schemas.microsoft.com/office/drawing/2014/main" id="{690F5052-FD81-CCF9-2694-41124BB92D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124075"/>
          <a:ext cx="5715000" cy="118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kik-info.com/spravochnik/osigurovki-i-danaci/" TargetMode="External"/><Relationship Id="rId1" Type="http://schemas.openxmlformats.org/officeDocument/2006/relationships/hyperlink" Target="https://kik-info.com/spravochnik/mo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L85"/>
  <sheetViews>
    <sheetView showGridLines="0" tabSelected="1" zoomScale="120" zoomScaleNormal="120" workbookViewId="0">
      <selection activeCell="A34" sqref="A34:E34"/>
    </sheetView>
  </sheetViews>
  <sheetFormatPr defaultColWidth="9.140625" defaultRowHeight="12.75" x14ac:dyDescent="0.2"/>
  <cols>
    <col min="1" max="1" width="5.42578125" style="1" customWidth="1"/>
    <col min="2" max="16384" width="9.140625" style="1"/>
  </cols>
  <sheetData>
    <row r="1" spans="1:11" ht="73.900000000000006" customHeight="1" x14ac:dyDescent="0.2">
      <c r="A1" s="277"/>
      <c r="B1" s="277"/>
      <c r="C1" s="277"/>
      <c r="D1" s="277"/>
      <c r="E1" s="277"/>
      <c r="F1" s="277"/>
      <c r="G1" s="277"/>
      <c r="H1" s="277"/>
      <c r="I1" s="277"/>
      <c r="J1" s="277"/>
      <c r="K1" s="277"/>
    </row>
    <row r="2" spans="1:11" ht="31.15" customHeight="1" x14ac:dyDescent="0.2">
      <c r="A2" s="2"/>
      <c r="B2" s="2"/>
      <c r="C2" s="2"/>
      <c r="D2" s="2"/>
      <c r="E2" s="2"/>
      <c r="F2" s="2"/>
      <c r="G2" s="2"/>
      <c r="H2" s="278" t="s">
        <v>154</v>
      </c>
      <c r="I2" s="279"/>
      <c r="J2" s="279"/>
      <c r="K2" s="279"/>
    </row>
    <row r="3" spans="1:11" ht="40.5" customHeight="1" x14ac:dyDescent="0.2">
      <c r="A3" s="301" t="s">
        <v>153</v>
      </c>
      <c r="B3" s="301"/>
      <c r="C3" s="301"/>
      <c r="D3" s="301"/>
      <c r="E3" s="301"/>
      <c r="F3" s="301"/>
      <c r="G3" s="301"/>
      <c r="H3" s="301"/>
      <c r="I3" s="301"/>
      <c r="J3" s="301"/>
      <c r="K3" s="301"/>
    </row>
    <row r="5" spans="1:11" ht="21" x14ac:dyDescent="0.2">
      <c r="A5" s="280" t="s">
        <v>138</v>
      </c>
      <c r="B5" s="280"/>
      <c r="C5" s="280"/>
      <c r="D5" s="280"/>
      <c r="E5" s="280"/>
      <c r="F5" s="280"/>
      <c r="G5" s="280"/>
      <c r="H5" s="280"/>
      <c r="I5" s="280"/>
      <c r="J5" s="280"/>
      <c r="K5" s="280"/>
    </row>
    <row r="8" spans="1:11" ht="129.75" customHeight="1" x14ac:dyDescent="0.2">
      <c r="A8" s="281" t="s">
        <v>249</v>
      </c>
      <c r="B8" s="282"/>
      <c r="C8" s="282"/>
      <c r="D8" s="282"/>
      <c r="E8" s="282"/>
      <c r="F8" s="282"/>
      <c r="G8" s="282"/>
      <c r="H8" s="282"/>
      <c r="I8" s="282"/>
      <c r="J8" s="282"/>
      <c r="K8" s="282"/>
    </row>
    <row r="10" spans="1:11" x14ac:dyDescent="0.2">
      <c r="A10" s="283"/>
      <c r="B10" s="284"/>
      <c r="C10" s="284"/>
      <c r="D10" s="284"/>
      <c r="E10" s="284"/>
      <c r="F10" s="284"/>
      <c r="G10" s="284"/>
      <c r="H10" s="284"/>
      <c r="I10" s="284"/>
      <c r="J10" s="284"/>
      <c r="K10" s="285"/>
    </row>
    <row r="11" spans="1:11" x14ac:dyDescent="0.2">
      <c r="A11" s="286"/>
      <c r="B11" s="287"/>
      <c r="C11" s="287"/>
      <c r="D11" s="287"/>
      <c r="E11" s="287"/>
      <c r="F11" s="287"/>
      <c r="G11" s="287"/>
      <c r="H11" s="287"/>
      <c r="I11" s="287"/>
      <c r="J11" s="287"/>
      <c r="K11" s="288"/>
    </row>
    <row r="12" spans="1:11" x14ac:dyDescent="0.2">
      <c r="A12" s="286"/>
      <c r="B12" s="287"/>
      <c r="C12" s="287"/>
      <c r="D12" s="287"/>
      <c r="E12" s="287"/>
      <c r="F12" s="287"/>
      <c r="G12" s="287"/>
      <c r="H12" s="287"/>
      <c r="I12" s="287"/>
      <c r="J12" s="287"/>
      <c r="K12" s="288"/>
    </row>
    <row r="13" spans="1:11" x14ac:dyDescent="0.2">
      <c r="A13" s="286"/>
      <c r="B13" s="287"/>
      <c r="C13" s="287"/>
      <c r="D13" s="287"/>
      <c r="E13" s="287"/>
      <c r="F13" s="287"/>
      <c r="G13" s="287"/>
      <c r="H13" s="287"/>
      <c r="I13" s="287"/>
      <c r="J13" s="287"/>
      <c r="K13" s="288"/>
    </row>
    <row r="14" spans="1:11" x14ac:dyDescent="0.2">
      <c r="A14" s="286"/>
      <c r="B14" s="287"/>
      <c r="C14" s="287"/>
      <c r="D14" s="287"/>
      <c r="E14" s="287"/>
      <c r="F14" s="287"/>
      <c r="G14" s="287"/>
      <c r="H14" s="287"/>
      <c r="I14" s="287"/>
      <c r="J14" s="287"/>
      <c r="K14" s="288"/>
    </row>
    <row r="15" spans="1:11" x14ac:dyDescent="0.2">
      <c r="A15" s="289"/>
      <c r="B15" s="290"/>
      <c r="C15" s="290"/>
      <c r="D15" s="290"/>
      <c r="E15" s="290"/>
      <c r="F15" s="290"/>
      <c r="G15" s="290"/>
      <c r="H15" s="290"/>
      <c r="I15" s="290"/>
      <c r="J15" s="290"/>
      <c r="K15" s="291"/>
    </row>
    <row r="16" spans="1:11" ht="15.75" x14ac:dyDescent="0.2">
      <c r="A16" s="306" t="s">
        <v>231</v>
      </c>
      <c r="B16" s="306"/>
      <c r="C16" s="306"/>
      <c r="D16" s="306"/>
      <c r="E16" s="306"/>
      <c r="F16" s="306"/>
      <c r="G16" s="306"/>
      <c r="H16" s="306"/>
      <c r="I16" s="306"/>
      <c r="J16" s="306"/>
      <c r="K16" s="306"/>
    </row>
    <row r="18" spans="1:11" x14ac:dyDescent="0.2">
      <c r="A18" s="283"/>
      <c r="B18" s="284"/>
      <c r="C18" s="284"/>
      <c r="D18" s="284"/>
      <c r="E18" s="284"/>
      <c r="F18" s="284"/>
      <c r="G18" s="284"/>
      <c r="H18" s="284"/>
      <c r="I18" s="284"/>
      <c r="J18" s="284"/>
      <c r="K18" s="285"/>
    </row>
    <row r="19" spans="1:11" x14ac:dyDescent="0.2">
      <c r="A19" s="289"/>
      <c r="B19" s="290"/>
      <c r="C19" s="290"/>
      <c r="D19" s="290"/>
      <c r="E19" s="290"/>
      <c r="F19" s="290"/>
      <c r="G19" s="290"/>
      <c r="H19" s="290"/>
      <c r="I19" s="290"/>
      <c r="J19" s="290"/>
      <c r="K19" s="291"/>
    </row>
    <row r="20" spans="1:11" ht="15.75" x14ac:dyDescent="0.2">
      <c r="A20" s="306" t="s">
        <v>136</v>
      </c>
      <c r="B20" s="306"/>
      <c r="C20" s="306"/>
      <c r="D20" s="306"/>
      <c r="E20" s="306"/>
      <c r="F20" s="306"/>
      <c r="G20" s="306"/>
      <c r="H20" s="306"/>
      <c r="I20" s="306"/>
      <c r="J20" s="306"/>
      <c r="K20" s="306"/>
    </row>
    <row r="21" spans="1:11" ht="15.75" x14ac:dyDescent="0.2">
      <c r="A21" s="3"/>
      <c r="B21" s="3"/>
      <c r="C21" s="3"/>
      <c r="D21" s="3"/>
      <c r="E21" s="3"/>
      <c r="F21" s="3"/>
      <c r="G21" s="3"/>
      <c r="H21" s="3"/>
      <c r="I21" s="3"/>
      <c r="J21" s="3"/>
      <c r="K21" s="3"/>
    </row>
    <row r="23" spans="1:11" ht="15.75" x14ac:dyDescent="0.2">
      <c r="A23" s="307" t="s">
        <v>137</v>
      </c>
      <c r="B23" s="307"/>
      <c r="C23" s="307"/>
      <c r="D23" s="308"/>
      <c r="E23" s="309"/>
      <c r="F23" s="310"/>
      <c r="G23" s="4"/>
      <c r="H23" s="4"/>
    </row>
    <row r="24" spans="1:11" s="5" customFormat="1" ht="20.65" customHeight="1" x14ac:dyDescent="0.2">
      <c r="A24" s="311" t="s">
        <v>250</v>
      </c>
      <c r="B24" s="312"/>
      <c r="C24" s="312"/>
      <c r="D24" s="312"/>
      <c r="E24" s="312"/>
      <c r="F24" s="312"/>
      <c r="G24" s="312"/>
      <c r="H24" s="312"/>
      <c r="I24" s="312"/>
      <c r="J24" s="312"/>
      <c r="K24" s="312"/>
    </row>
    <row r="25" spans="1:11" s="5" customFormat="1" ht="23.65" customHeight="1" x14ac:dyDescent="0.2">
      <c r="A25" s="312"/>
      <c r="B25" s="312"/>
      <c r="C25" s="312"/>
      <c r="D25" s="312"/>
      <c r="E25" s="312"/>
      <c r="F25" s="312"/>
      <c r="G25" s="312"/>
      <c r="H25" s="312"/>
      <c r="I25" s="312"/>
      <c r="J25" s="312"/>
      <c r="K25" s="312"/>
    </row>
    <row r="26" spans="1:11" s="5" customFormat="1" ht="19.149999999999999" customHeight="1" x14ac:dyDescent="0.2">
      <c r="A26" s="312"/>
      <c r="B26" s="312"/>
      <c r="C26" s="312"/>
      <c r="D26" s="312"/>
      <c r="E26" s="312"/>
      <c r="F26" s="312"/>
      <c r="G26" s="312"/>
      <c r="H26" s="312"/>
      <c r="I26" s="312"/>
      <c r="J26" s="312"/>
      <c r="K26" s="312"/>
    </row>
    <row r="29" spans="1:11" ht="18.75" x14ac:dyDescent="0.2">
      <c r="A29" s="322" t="s">
        <v>139</v>
      </c>
      <c r="B29" s="322"/>
      <c r="C29" s="322"/>
      <c r="D29" s="322"/>
      <c r="E29" s="322"/>
    </row>
    <row r="31" spans="1:11" x14ac:dyDescent="0.2">
      <c r="A31" s="323">
        <v>1</v>
      </c>
      <c r="B31" s="323"/>
      <c r="C31" s="323"/>
      <c r="D31" s="323"/>
      <c r="E31" s="323"/>
      <c r="F31" s="324">
        <v>2</v>
      </c>
      <c r="G31" s="325"/>
      <c r="H31" s="325"/>
      <c r="I31" s="325"/>
      <c r="J31" s="325"/>
      <c r="K31" s="326"/>
    </row>
    <row r="32" spans="1:11" ht="48" customHeight="1" x14ac:dyDescent="0.2">
      <c r="A32" s="302" t="s">
        <v>230</v>
      </c>
      <c r="B32" s="303"/>
      <c r="C32" s="303"/>
      <c r="D32" s="303"/>
      <c r="E32" s="304"/>
      <c r="F32" s="305"/>
      <c r="G32" s="305"/>
      <c r="H32" s="305"/>
      <c r="I32" s="305"/>
      <c r="J32" s="305"/>
      <c r="K32" s="305"/>
    </row>
    <row r="33" spans="1:12" ht="32.25" customHeight="1" x14ac:dyDescent="0.2">
      <c r="A33" s="302" t="s">
        <v>140</v>
      </c>
      <c r="B33" s="303"/>
      <c r="C33" s="303"/>
      <c r="D33" s="303"/>
      <c r="E33" s="304"/>
      <c r="F33" s="305"/>
      <c r="G33" s="305"/>
      <c r="H33" s="305"/>
      <c r="I33" s="305"/>
      <c r="J33" s="305"/>
      <c r="K33" s="305"/>
    </row>
    <row r="34" spans="1:12" ht="32.25" customHeight="1" x14ac:dyDescent="0.2">
      <c r="A34" s="302" t="s">
        <v>141</v>
      </c>
      <c r="B34" s="303"/>
      <c r="C34" s="303"/>
      <c r="D34" s="303"/>
      <c r="E34" s="304"/>
      <c r="F34" s="305"/>
      <c r="G34" s="305"/>
      <c r="H34" s="305"/>
      <c r="I34" s="305"/>
      <c r="J34" s="305"/>
      <c r="K34" s="305"/>
    </row>
    <row r="36" spans="1:12" ht="15.75" x14ac:dyDescent="0.2">
      <c r="A36" s="329" t="s">
        <v>142</v>
      </c>
      <c r="B36" s="329"/>
      <c r="C36" s="329"/>
      <c r="L36" s="6"/>
    </row>
    <row r="37" spans="1:12" ht="116.65" customHeight="1" x14ac:dyDescent="0.2">
      <c r="A37" s="330" t="s">
        <v>245</v>
      </c>
      <c r="B37" s="329"/>
      <c r="C37" s="329"/>
      <c r="D37" s="329"/>
      <c r="E37" s="329"/>
      <c r="F37" s="329"/>
      <c r="G37" s="329"/>
      <c r="H37" s="329"/>
      <c r="I37" s="329"/>
      <c r="J37" s="329"/>
      <c r="K37" s="329"/>
    </row>
    <row r="38" spans="1:12" ht="3.75" customHeight="1" x14ac:dyDescent="0.2">
      <c r="A38" s="7"/>
    </row>
    <row r="39" spans="1:12" ht="12.75" customHeight="1" x14ac:dyDescent="0.2">
      <c r="A39" s="313"/>
      <c r="B39" s="314"/>
      <c r="C39" s="314"/>
      <c r="D39" s="314"/>
      <c r="E39" s="314"/>
      <c r="F39" s="314"/>
      <c r="G39" s="314"/>
      <c r="H39" s="314"/>
      <c r="I39" s="314"/>
      <c r="J39" s="314"/>
      <c r="K39" s="315"/>
      <c r="L39" s="8" t="s">
        <v>150</v>
      </c>
    </row>
    <row r="40" spans="1:12" ht="12.75" customHeight="1" x14ac:dyDescent="0.2">
      <c r="A40" s="316"/>
      <c r="B40" s="317"/>
      <c r="C40" s="317"/>
      <c r="D40" s="317"/>
      <c r="E40" s="317"/>
      <c r="F40" s="317"/>
      <c r="G40" s="317"/>
      <c r="H40" s="317"/>
      <c r="I40" s="317"/>
      <c r="J40" s="317"/>
      <c r="K40" s="318"/>
    </row>
    <row r="41" spans="1:12" ht="12.75" customHeight="1" x14ac:dyDescent="0.2">
      <c r="A41" s="316"/>
      <c r="B41" s="317"/>
      <c r="C41" s="317"/>
      <c r="D41" s="317"/>
      <c r="E41" s="317"/>
      <c r="F41" s="317"/>
      <c r="G41" s="317"/>
      <c r="H41" s="317"/>
      <c r="I41" s="317"/>
      <c r="J41" s="317"/>
      <c r="K41" s="318"/>
    </row>
    <row r="42" spans="1:12" ht="12.75" customHeight="1" x14ac:dyDescent="0.2">
      <c r="A42" s="316"/>
      <c r="B42" s="317"/>
      <c r="C42" s="317"/>
      <c r="D42" s="317"/>
      <c r="E42" s="317"/>
      <c r="F42" s="317"/>
      <c r="G42" s="317"/>
      <c r="H42" s="317"/>
      <c r="I42" s="317"/>
      <c r="J42" s="317"/>
      <c r="K42" s="318"/>
    </row>
    <row r="43" spans="1:12" ht="12.75" customHeight="1" x14ac:dyDescent="0.2">
      <c r="A43" s="316"/>
      <c r="B43" s="317"/>
      <c r="C43" s="317"/>
      <c r="D43" s="317"/>
      <c r="E43" s="317"/>
      <c r="F43" s="317"/>
      <c r="G43" s="317"/>
      <c r="H43" s="317"/>
      <c r="I43" s="317"/>
      <c r="J43" s="317"/>
      <c r="K43" s="318"/>
    </row>
    <row r="44" spans="1:12" ht="12.75" customHeight="1" x14ac:dyDescent="0.2">
      <c r="A44" s="316"/>
      <c r="B44" s="317"/>
      <c r="C44" s="317"/>
      <c r="D44" s="317"/>
      <c r="E44" s="317"/>
      <c r="F44" s="317"/>
      <c r="G44" s="317"/>
      <c r="H44" s="317"/>
      <c r="I44" s="317"/>
      <c r="J44" s="317"/>
      <c r="K44" s="318"/>
    </row>
    <row r="45" spans="1:12" ht="15" customHeight="1" x14ac:dyDescent="0.2">
      <c r="A45" s="316"/>
      <c r="B45" s="317"/>
      <c r="C45" s="317"/>
      <c r="D45" s="317"/>
      <c r="E45" s="317"/>
      <c r="F45" s="317"/>
      <c r="G45" s="317"/>
      <c r="H45" s="317"/>
      <c r="I45" s="317"/>
      <c r="J45" s="317"/>
      <c r="K45" s="318"/>
    </row>
    <row r="46" spans="1:12" ht="15" customHeight="1" x14ac:dyDescent="0.2">
      <c r="A46" s="316"/>
      <c r="B46" s="317"/>
      <c r="C46" s="317"/>
      <c r="D46" s="317"/>
      <c r="E46" s="317"/>
      <c r="F46" s="317"/>
      <c r="G46" s="317"/>
      <c r="H46" s="317"/>
      <c r="I46" s="317"/>
      <c r="J46" s="317"/>
      <c r="K46" s="318"/>
    </row>
    <row r="47" spans="1:12" ht="15" customHeight="1" x14ac:dyDescent="0.2">
      <c r="A47" s="316"/>
      <c r="B47" s="317"/>
      <c r="C47" s="317"/>
      <c r="D47" s="317"/>
      <c r="E47" s="317"/>
      <c r="F47" s="317"/>
      <c r="G47" s="317"/>
      <c r="H47" s="317"/>
      <c r="I47" s="317"/>
      <c r="J47" s="317"/>
      <c r="K47" s="318"/>
    </row>
    <row r="48" spans="1:12" ht="15" customHeight="1" x14ac:dyDescent="0.2">
      <c r="A48" s="316"/>
      <c r="B48" s="317"/>
      <c r="C48" s="317"/>
      <c r="D48" s="317"/>
      <c r="E48" s="317"/>
      <c r="F48" s="317"/>
      <c r="G48" s="317"/>
      <c r="H48" s="317"/>
      <c r="I48" s="317"/>
      <c r="J48" s="317"/>
      <c r="K48" s="318"/>
    </row>
    <row r="49" spans="1:12" ht="12.75" customHeight="1" x14ac:dyDescent="0.2">
      <c r="A49" s="316"/>
      <c r="B49" s="317"/>
      <c r="C49" s="317"/>
      <c r="D49" s="317"/>
      <c r="E49" s="317"/>
      <c r="F49" s="317"/>
      <c r="G49" s="317"/>
      <c r="H49" s="317"/>
      <c r="I49" s="317"/>
      <c r="J49" s="317"/>
      <c r="K49" s="318"/>
    </row>
    <row r="50" spans="1:12" ht="12.75" customHeight="1" x14ac:dyDescent="0.2">
      <c r="A50" s="316"/>
      <c r="B50" s="317"/>
      <c r="C50" s="317"/>
      <c r="D50" s="317"/>
      <c r="E50" s="317"/>
      <c r="F50" s="317"/>
      <c r="G50" s="317"/>
      <c r="H50" s="317"/>
      <c r="I50" s="317"/>
      <c r="J50" s="317"/>
      <c r="K50" s="318"/>
    </row>
    <row r="51" spans="1:12" ht="12.75" customHeight="1" x14ac:dyDescent="0.2">
      <c r="A51" s="319"/>
      <c r="B51" s="320"/>
      <c r="C51" s="320"/>
      <c r="D51" s="320"/>
      <c r="E51" s="320"/>
      <c r="F51" s="320"/>
      <c r="G51" s="320"/>
      <c r="H51" s="320"/>
      <c r="I51" s="320"/>
      <c r="J51" s="320"/>
      <c r="K51" s="321"/>
    </row>
    <row r="52" spans="1:12" ht="12.75" customHeight="1" x14ac:dyDescent="0.2">
      <c r="A52" s="9"/>
      <c r="B52" s="9"/>
      <c r="C52" s="9"/>
      <c r="D52" s="9"/>
      <c r="E52" s="9"/>
      <c r="F52" s="9"/>
      <c r="G52" s="9"/>
      <c r="H52" s="9"/>
      <c r="I52" s="9"/>
      <c r="J52" s="9"/>
      <c r="K52" s="9"/>
    </row>
    <row r="53" spans="1:12" ht="15.75" x14ac:dyDescent="0.2">
      <c r="A53" s="10" t="s">
        <v>143</v>
      </c>
    </row>
    <row r="55" spans="1:12" ht="94.5" customHeight="1" x14ac:dyDescent="0.2">
      <c r="A55" s="331" t="s">
        <v>179</v>
      </c>
      <c r="B55" s="332"/>
      <c r="C55" s="332"/>
      <c r="D55" s="332"/>
      <c r="E55" s="332"/>
      <c r="F55" s="332"/>
      <c r="G55" s="332"/>
      <c r="H55" s="332"/>
      <c r="I55" s="332"/>
      <c r="J55" s="332"/>
      <c r="K55" s="332"/>
    </row>
    <row r="56" spans="1:12" ht="18.75" customHeight="1" x14ac:dyDescent="0.2">
      <c r="A56" s="313"/>
      <c r="B56" s="314"/>
      <c r="C56" s="314"/>
      <c r="D56" s="314"/>
      <c r="E56" s="314"/>
      <c r="F56" s="314"/>
      <c r="G56" s="314"/>
      <c r="H56" s="314"/>
      <c r="I56" s="314"/>
      <c r="J56" s="314"/>
      <c r="K56" s="315"/>
      <c r="L56" s="6" t="s">
        <v>150</v>
      </c>
    </row>
    <row r="57" spans="1:12" ht="15.75" customHeight="1" x14ac:dyDescent="0.2">
      <c r="A57" s="316"/>
      <c r="B57" s="317"/>
      <c r="C57" s="317"/>
      <c r="D57" s="317"/>
      <c r="E57" s="317"/>
      <c r="F57" s="317"/>
      <c r="G57" s="317"/>
      <c r="H57" s="317"/>
      <c r="I57" s="317"/>
      <c r="J57" s="317"/>
      <c r="K57" s="318"/>
    </row>
    <row r="58" spans="1:12" ht="15.75" customHeight="1" x14ac:dyDescent="0.2">
      <c r="A58" s="316"/>
      <c r="B58" s="317"/>
      <c r="C58" s="317"/>
      <c r="D58" s="317"/>
      <c r="E58" s="317"/>
      <c r="F58" s="317"/>
      <c r="G58" s="317"/>
      <c r="H58" s="317"/>
      <c r="I58" s="317"/>
      <c r="J58" s="317"/>
      <c r="K58" s="318"/>
    </row>
    <row r="59" spans="1:12" ht="15.75" customHeight="1" x14ac:dyDescent="0.2">
      <c r="A59" s="316"/>
      <c r="B59" s="317"/>
      <c r="C59" s="317"/>
      <c r="D59" s="317"/>
      <c r="E59" s="317"/>
      <c r="F59" s="317"/>
      <c r="G59" s="317"/>
      <c r="H59" s="317"/>
      <c r="I59" s="317"/>
      <c r="J59" s="317"/>
      <c r="K59" s="318"/>
    </row>
    <row r="60" spans="1:12" ht="15.75" customHeight="1" x14ac:dyDescent="0.2">
      <c r="A60" s="316"/>
      <c r="B60" s="317"/>
      <c r="C60" s="317"/>
      <c r="D60" s="317"/>
      <c r="E60" s="317"/>
      <c r="F60" s="317"/>
      <c r="G60" s="317"/>
      <c r="H60" s="317"/>
      <c r="I60" s="317"/>
      <c r="J60" s="317"/>
      <c r="K60" s="318"/>
    </row>
    <row r="61" spans="1:12" ht="15.75" customHeight="1" x14ac:dyDescent="0.2">
      <c r="A61" s="316"/>
      <c r="B61" s="317"/>
      <c r="C61" s="317"/>
      <c r="D61" s="317"/>
      <c r="E61" s="317"/>
      <c r="F61" s="317"/>
      <c r="G61" s="317"/>
      <c r="H61" s="317"/>
      <c r="I61" s="317"/>
      <c r="J61" s="317"/>
      <c r="K61" s="318"/>
    </row>
    <row r="62" spans="1:12" x14ac:dyDescent="0.2">
      <c r="A62" s="316"/>
      <c r="B62" s="317"/>
      <c r="C62" s="317"/>
      <c r="D62" s="317"/>
      <c r="E62" s="317"/>
      <c r="F62" s="317"/>
      <c r="G62" s="317"/>
      <c r="H62" s="317"/>
      <c r="I62" s="317"/>
      <c r="J62" s="317"/>
      <c r="K62" s="318"/>
    </row>
    <row r="63" spans="1:12" x14ac:dyDescent="0.2">
      <c r="A63" s="316"/>
      <c r="B63" s="317"/>
      <c r="C63" s="317"/>
      <c r="D63" s="317"/>
      <c r="E63" s="317"/>
      <c r="F63" s="317"/>
      <c r="G63" s="317"/>
      <c r="H63" s="317"/>
      <c r="I63" s="317"/>
      <c r="J63" s="317"/>
      <c r="K63" s="318"/>
    </row>
    <row r="64" spans="1:12" x14ac:dyDescent="0.2">
      <c r="A64" s="316"/>
      <c r="B64" s="317"/>
      <c r="C64" s="317"/>
      <c r="D64" s="317"/>
      <c r="E64" s="317"/>
      <c r="F64" s="317"/>
      <c r="G64" s="317"/>
      <c r="H64" s="317"/>
      <c r="I64" s="317"/>
      <c r="J64" s="317"/>
      <c r="K64" s="318"/>
    </row>
    <row r="65" spans="1:12" x14ac:dyDescent="0.2">
      <c r="A65" s="316"/>
      <c r="B65" s="317"/>
      <c r="C65" s="317"/>
      <c r="D65" s="317"/>
      <c r="E65" s="317"/>
      <c r="F65" s="317"/>
      <c r="G65" s="317"/>
      <c r="H65" s="317"/>
      <c r="I65" s="317"/>
      <c r="J65" s="317"/>
      <c r="K65" s="318"/>
    </row>
    <row r="66" spans="1:12" x14ac:dyDescent="0.2">
      <c r="A66" s="316"/>
      <c r="B66" s="317"/>
      <c r="C66" s="317"/>
      <c r="D66" s="317"/>
      <c r="E66" s="317"/>
      <c r="F66" s="317"/>
      <c r="G66" s="317"/>
      <c r="H66" s="317"/>
      <c r="I66" s="317"/>
      <c r="J66" s="317"/>
      <c r="K66" s="318"/>
    </row>
    <row r="67" spans="1:12" x14ac:dyDescent="0.2">
      <c r="A67" s="316"/>
      <c r="B67" s="317"/>
      <c r="C67" s="317"/>
      <c r="D67" s="317"/>
      <c r="E67" s="317"/>
      <c r="F67" s="317"/>
      <c r="G67" s="317"/>
      <c r="H67" s="317"/>
      <c r="I67" s="317"/>
      <c r="J67" s="317"/>
      <c r="K67" s="318"/>
    </row>
    <row r="68" spans="1:12" x14ac:dyDescent="0.2">
      <c r="A68" s="319"/>
      <c r="B68" s="320"/>
      <c r="C68" s="320"/>
      <c r="D68" s="320"/>
      <c r="E68" s="320"/>
      <c r="F68" s="320"/>
      <c r="G68" s="320"/>
      <c r="H68" s="320"/>
      <c r="I68" s="320"/>
      <c r="J68" s="320"/>
      <c r="K68" s="321"/>
    </row>
    <row r="70" spans="1:12" x14ac:dyDescent="0.2">
      <c r="A70" s="327" t="s">
        <v>266</v>
      </c>
      <c r="B70" s="328"/>
      <c r="C70" s="328"/>
      <c r="D70" s="328"/>
      <c r="E70" s="328"/>
      <c r="F70" s="328"/>
      <c r="G70" s="328"/>
      <c r="H70" s="328"/>
      <c r="I70" s="328"/>
      <c r="J70" s="328"/>
      <c r="K70" s="328"/>
      <c r="L70" s="6" t="s">
        <v>150</v>
      </c>
    </row>
    <row r="71" spans="1:12" x14ac:dyDescent="0.2">
      <c r="A71" s="328"/>
      <c r="B71" s="328"/>
      <c r="C71" s="328"/>
      <c r="D71" s="328"/>
      <c r="E71" s="328"/>
      <c r="F71" s="328"/>
      <c r="G71" s="328"/>
      <c r="H71" s="328"/>
      <c r="I71" s="328"/>
      <c r="J71" s="328"/>
      <c r="K71" s="328"/>
    </row>
    <row r="72" spans="1:12" x14ac:dyDescent="0.2">
      <c r="A72" s="328"/>
      <c r="B72" s="328"/>
      <c r="C72" s="328"/>
      <c r="D72" s="328"/>
      <c r="E72" s="328"/>
      <c r="F72" s="328"/>
      <c r="G72" s="328"/>
      <c r="H72" s="328"/>
      <c r="I72" s="328"/>
      <c r="J72" s="328"/>
      <c r="K72" s="328"/>
    </row>
    <row r="73" spans="1:12" x14ac:dyDescent="0.2">
      <c r="A73" s="328"/>
      <c r="B73" s="328"/>
      <c r="C73" s="328"/>
      <c r="D73" s="328"/>
      <c r="E73" s="328"/>
      <c r="F73" s="328"/>
      <c r="G73" s="328"/>
      <c r="H73" s="328"/>
      <c r="I73" s="328"/>
      <c r="J73" s="328"/>
      <c r="K73" s="328"/>
    </row>
    <row r="74" spans="1:12" x14ac:dyDescent="0.2">
      <c r="A74" s="292"/>
      <c r="B74" s="293"/>
      <c r="C74" s="293"/>
      <c r="D74" s="293"/>
      <c r="E74" s="293"/>
      <c r="F74" s="293"/>
      <c r="G74" s="293"/>
      <c r="H74" s="293"/>
      <c r="I74" s="293"/>
      <c r="J74" s="293"/>
      <c r="K74" s="294"/>
    </row>
    <row r="75" spans="1:12" x14ac:dyDescent="0.2">
      <c r="A75" s="295"/>
      <c r="B75" s="296"/>
      <c r="C75" s="296"/>
      <c r="D75" s="296"/>
      <c r="E75" s="296"/>
      <c r="F75" s="296"/>
      <c r="G75" s="296"/>
      <c r="H75" s="296"/>
      <c r="I75" s="296"/>
      <c r="J75" s="296"/>
      <c r="K75" s="297"/>
    </row>
    <row r="76" spans="1:12" x14ac:dyDescent="0.2">
      <c r="A76" s="295"/>
      <c r="B76" s="296"/>
      <c r="C76" s="296"/>
      <c r="D76" s="296"/>
      <c r="E76" s="296"/>
      <c r="F76" s="296"/>
      <c r="G76" s="296"/>
      <c r="H76" s="296"/>
      <c r="I76" s="296"/>
      <c r="J76" s="296"/>
      <c r="K76" s="297"/>
    </row>
    <row r="77" spans="1:12" x14ac:dyDescent="0.2">
      <c r="A77" s="295"/>
      <c r="B77" s="296"/>
      <c r="C77" s="296"/>
      <c r="D77" s="296"/>
      <c r="E77" s="296"/>
      <c r="F77" s="296"/>
      <c r="G77" s="296"/>
      <c r="H77" s="296"/>
      <c r="I77" s="296"/>
      <c r="J77" s="296"/>
      <c r="K77" s="297"/>
    </row>
    <row r="78" spans="1:12" x14ac:dyDescent="0.2">
      <c r="A78" s="295"/>
      <c r="B78" s="296"/>
      <c r="C78" s="296"/>
      <c r="D78" s="296"/>
      <c r="E78" s="296"/>
      <c r="F78" s="296"/>
      <c r="G78" s="296"/>
      <c r="H78" s="296"/>
      <c r="I78" s="296"/>
      <c r="J78" s="296"/>
      <c r="K78" s="297"/>
    </row>
    <row r="79" spans="1:12" x14ac:dyDescent="0.2">
      <c r="A79" s="295"/>
      <c r="B79" s="296"/>
      <c r="C79" s="296"/>
      <c r="D79" s="296"/>
      <c r="E79" s="296"/>
      <c r="F79" s="296"/>
      <c r="G79" s="296"/>
      <c r="H79" s="296"/>
      <c r="I79" s="296"/>
      <c r="J79" s="296"/>
      <c r="K79" s="297"/>
    </row>
    <row r="80" spans="1:12" x14ac:dyDescent="0.2">
      <c r="A80" s="295"/>
      <c r="B80" s="296"/>
      <c r="C80" s="296"/>
      <c r="D80" s="296"/>
      <c r="E80" s="296"/>
      <c r="F80" s="296"/>
      <c r="G80" s="296"/>
      <c r="H80" s="296"/>
      <c r="I80" s="296"/>
      <c r="J80" s="296"/>
      <c r="K80" s="297"/>
    </row>
    <row r="81" spans="1:11" x14ac:dyDescent="0.2">
      <c r="A81" s="295"/>
      <c r="B81" s="296"/>
      <c r="C81" s="296"/>
      <c r="D81" s="296"/>
      <c r="E81" s="296"/>
      <c r="F81" s="296"/>
      <c r="G81" s="296"/>
      <c r="H81" s="296"/>
      <c r="I81" s="296"/>
      <c r="J81" s="296"/>
      <c r="K81" s="297"/>
    </row>
    <row r="82" spans="1:11" x14ac:dyDescent="0.2">
      <c r="A82" s="295"/>
      <c r="B82" s="296"/>
      <c r="C82" s="296"/>
      <c r="D82" s="296"/>
      <c r="E82" s="296"/>
      <c r="F82" s="296"/>
      <c r="G82" s="296"/>
      <c r="H82" s="296"/>
      <c r="I82" s="296"/>
      <c r="J82" s="296"/>
      <c r="K82" s="297"/>
    </row>
    <row r="83" spans="1:11" x14ac:dyDescent="0.2">
      <c r="A83" s="295"/>
      <c r="B83" s="296"/>
      <c r="C83" s="296"/>
      <c r="D83" s="296"/>
      <c r="E83" s="296"/>
      <c r="F83" s="296"/>
      <c r="G83" s="296"/>
      <c r="H83" s="296"/>
      <c r="I83" s="296"/>
      <c r="J83" s="296"/>
      <c r="K83" s="297"/>
    </row>
    <row r="84" spans="1:11" x14ac:dyDescent="0.2">
      <c r="A84" s="295"/>
      <c r="B84" s="296"/>
      <c r="C84" s="296"/>
      <c r="D84" s="296"/>
      <c r="E84" s="296"/>
      <c r="F84" s="296"/>
      <c r="G84" s="296"/>
      <c r="H84" s="296"/>
      <c r="I84" s="296"/>
      <c r="J84" s="296"/>
      <c r="K84" s="297"/>
    </row>
    <row r="85" spans="1:11" x14ac:dyDescent="0.2">
      <c r="A85" s="298"/>
      <c r="B85" s="299"/>
      <c r="C85" s="299"/>
      <c r="D85" s="299"/>
      <c r="E85" s="299"/>
      <c r="F85" s="299"/>
      <c r="G85" s="299"/>
      <c r="H85" s="299"/>
      <c r="I85" s="299"/>
      <c r="J85" s="299"/>
      <c r="K85" s="300"/>
    </row>
  </sheetData>
  <mergeCells count="28">
    <mergeCell ref="A32:E32"/>
    <mergeCell ref="F32:K32"/>
    <mergeCell ref="A70:K73"/>
    <mergeCell ref="A36:C36"/>
    <mergeCell ref="A37:K37"/>
    <mergeCell ref="A39:K51"/>
    <mergeCell ref="A55:K55"/>
    <mergeCell ref="A74:K85"/>
    <mergeCell ref="A3:K3"/>
    <mergeCell ref="A33:E33"/>
    <mergeCell ref="A34:E34"/>
    <mergeCell ref="F34:K34"/>
    <mergeCell ref="F33:K33"/>
    <mergeCell ref="A16:K16"/>
    <mergeCell ref="A18:K19"/>
    <mergeCell ref="A20:K20"/>
    <mergeCell ref="A23:C23"/>
    <mergeCell ref="D23:F23"/>
    <mergeCell ref="A24:K26"/>
    <mergeCell ref="A56:K68"/>
    <mergeCell ref="A29:E29"/>
    <mergeCell ref="A31:E31"/>
    <mergeCell ref="F31:K31"/>
    <mergeCell ref="A1:K1"/>
    <mergeCell ref="H2:K2"/>
    <mergeCell ref="A5:K5"/>
    <mergeCell ref="A8:K8"/>
    <mergeCell ref="A10:K15"/>
  </mergeCells>
  <pageMargins left="0.7" right="0.7" top="0.75" bottom="0.75" header="0.3" footer="0.3"/>
  <pageSetup paperSize="9" scale="9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T35"/>
  <sheetViews>
    <sheetView zoomScale="130" zoomScaleNormal="130" zoomScaleSheetLayoutView="100" workbookViewId="0">
      <selection activeCell="P22" sqref="P22"/>
    </sheetView>
  </sheetViews>
  <sheetFormatPr defaultColWidth="9.140625" defaultRowHeight="12.75" x14ac:dyDescent="0.2"/>
  <cols>
    <col min="1" max="1" width="9.85546875" style="1" customWidth="1"/>
    <col min="2" max="2" width="26.5703125" style="85" customWidth="1"/>
    <col min="3" max="3" width="10.7109375" style="86" customWidth="1"/>
    <col min="4" max="4" width="12.5703125" style="14" customWidth="1"/>
    <col min="5" max="5" width="16" style="1" customWidth="1"/>
    <col min="6" max="6" width="14.42578125" style="1" customWidth="1"/>
    <col min="7" max="7" width="12.5703125" style="14" customWidth="1"/>
    <col min="8" max="8" width="14" style="14" customWidth="1"/>
    <col min="9" max="12" width="13.140625" style="14" customWidth="1"/>
    <col min="13" max="13" width="13.140625" style="84" customWidth="1"/>
    <col min="14" max="18" width="13.140625" style="1" customWidth="1"/>
    <col min="19" max="16384" width="9.140625" style="1"/>
  </cols>
  <sheetData>
    <row r="1" spans="1:20" ht="16.5" thickBot="1" x14ac:dyDescent="0.25">
      <c r="A1" s="240" t="s">
        <v>183</v>
      </c>
      <c r="B1" s="240"/>
      <c r="C1" s="240"/>
      <c r="D1" s="240"/>
      <c r="E1" s="240"/>
      <c r="F1" s="240"/>
      <c r="G1" s="240"/>
      <c r="H1" s="240"/>
      <c r="I1" s="69" t="s">
        <v>184</v>
      </c>
      <c r="J1" s="70"/>
      <c r="K1" s="71"/>
      <c r="L1" s="72"/>
      <c r="M1" s="46"/>
      <c r="N1" s="7"/>
      <c r="O1" s="46"/>
      <c r="P1" s="46"/>
      <c r="Q1" s="73"/>
      <c r="R1" s="74"/>
    </row>
    <row r="2" spans="1:20" ht="19.5" customHeight="1" x14ac:dyDescent="0.2">
      <c r="A2" s="448" t="s">
        <v>81</v>
      </c>
      <c r="B2" s="454" t="s">
        <v>22</v>
      </c>
      <c r="C2" s="455"/>
      <c r="D2" s="460" t="s">
        <v>23</v>
      </c>
      <c r="E2" s="454" t="s">
        <v>63</v>
      </c>
      <c r="F2" s="460" t="s">
        <v>124</v>
      </c>
      <c r="G2" s="454" t="s">
        <v>125</v>
      </c>
      <c r="H2" s="465" t="s">
        <v>24</v>
      </c>
      <c r="I2" s="466"/>
      <c r="J2" s="466"/>
      <c r="K2" s="466"/>
      <c r="L2" s="466"/>
      <c r="M2" s="466"/>
      <c r="N2" s="466"/>
      <c r="O2" s="466"/>
      <c r="P2" s="466"/>
      <c r="Q2" s="466"/>
      <c r="R2" s="467"/>
    </row>
    <row r="3" spans="1:20" ht="77.25" customHeight="1" x14ac:dyDescent="0.2">
      <c r="A3" s="449"/>
      <c r="B3" s="456"/>
      <c r="C3" s="457"/>
      <c r="D3" s="439"/>
      <c r="E3" s="456"/>
      <c r="F3" s="439"/>
      <c r="G3" s="456"/>
      <c r="H3" s="149" t="s">
        <v>123</v>
      </c>
      <c r="I3" s="149" t="s">
        <v>36</v>
      </c>
      <c r="J3" s="149" t="s">
        <v>37</v>
      </c>
      <c r="K3" s="149" t="s">
        <v>40</v>
      </c>
      <c r="L3" s="149" t="s">
        <v>38</v>
      </c>
      <c r="M3" s="149" t="s">
        <v>39</v>
      </c>
      <c r="N3" s="149" t="s">
        <v>64</v>
      </c>
      <c r="O3" s="149" t="s">
        <v>65</v>
      </c>
      <c r="P3" s="149" t="s">
        <v>66</v>
      </c>
      <c r="Q3" s="149" t="s">
        <v>67</v>
      </c>
      <c r="R3" s="167" t="s">
        <v>68</v>
      </c>
    </row>
    <row r="4" spans="1:20" x14ac:dyDescent="0.2">
      <c r="A4" s="450"/>
      <c r="B4" s="458">
        <v>1</v>
      </c>
      <c r="C4" s="459"/>
      <c r="D4" s="148">
        <v>2</v>
      </c>
      <c r="E4" s="134">
        <v>3</v>
      </c>
      <c r="F4" s="148">
        <v>4</v>
      </c>
      <c r="G4" s="148">
        <v>5</v>
      </c>
      <c r="H4" s="148">
        <v>6</v>
      </c>
      <c r="I4" s="148">
        <v>7</v>
      </c>
      <c r="J4" s="148">
        <v>8</v>
      </c>
      <c r="K4" s="148">
        <v>9</v>
      </c>
      <c r="L4" s="148">
        <v>10</v>
      </c>
      <c r="M4" s="148">
        <v>11</v>
      </c>
      <c r="N4" s="148">
        <v>12</v>
      </c>
      <c r="O4" s="148">
        <v>13</v>
      </c>
      <c r="P4" s="148">
        <v>14</v>
      </c>
      <c r="Q4" s="148">
        <v>15</v>
      </c>
      <c r="R4" s="167">
        <v>16</v>
      </c>
    </row>
    <row r="5" spans="1:20" ht="15.75" x14ac:dyDescent="0.2">
      <c r="A5" s="225"/>
      <c r="B5" s="75" t="s">
        <v>51</v>
      </c>
      <c r="C5" s="76"/>
      <c r="D5" s="76"/>
      <c r="E5" s="76"/>
      <c r="F5" s="76"/>
      <c r="G5" s="77"/>
      <c r="H5" s="273"/>
      <c r="I5" s="273"/>
      <c r="J5" s="273"/>
      <c r="K5" s="273"/>
      <c r="L5" s="273"/>
      <c r="M5" s="273"/>
      <c r="N5" s="273"/>
      <c r="O5" s="273"/>
      <c r="P5" s="273"/>
      <c r="Q5" s="273"/>
      <c r="R5" s="273"/>
      <c r="S5" s="28"/>
    </row>
    <row r="6" spans="1:20" ht="15.75" x14ac:dyDescent="0.2">
      <c r="A6" s="241" t="s">
        <v>36</v>
      </c>
      <c r="B6" s="78" t="s">
        <v>237</v>
      </c>
      <c r="C6" s="78"/>
      <c r="D6" s="78"/>
      <c r="E6" s="79"/>
      <c r="F6" s="129"/>
      <c r="G6" s="129"/>
      <c r="H6" s="130"/>
      <c r="I6" s="130"/>
      <c r="J6" s="130"/>
      <c r="K6" s="130"/>
      <c r="L6" s="130"/>
      <c r="M6" s="130"/>
      <c r="N6" s="130"/>
      <c r="O6" s="130"/>
      <c r="P6" s="130"/>
      <c r="Q6" s="130"/>
      <c r="R6" s="242"/>
      <c r="S6" s="80"/>
      <c r="T6" s="80"/>
    </row>
    <row r="7" spans="1:20" ht="14.25" customHeight="1" x14ac:dyDescent="0.2">
      <c r="A7" s="243">
        <v>1</v>
      </c>
      <c r="B7" s="446">
        <f>+'T1'!B11</f>
        <v>0</v>
      </c>
      <c r="C7" s="447"/>
      <c r="D7" s="131"/>
      <c r="E7" s="264">
        <f>+'T1'!F11</f>
        <v>0</v>
      </c>
      <c r="F7" s="131"/>
      <c r="G7" s="160"/>
      <c r="H7" s="132"/>
      <c r="I7" s="132">
        <f>+E7*G7</f>
        <v>0</v>
      </c>
      <c r="J7" s="132">
        <f>+E7*G7</f>
        <v>0</v>
      </c>
      <c r="K7" s="132">
        <f>+E7*G7</f>
        <v>0</v>
      </c>
      <c r="L7" s="132">
        <f>+E7*G7</f>
        <v>0</v>
      </c>
      <c r="M7" s="132">
        <f>+E7*G7</f>
        <v>0</v>
      </c>
      <c r="N7" s="132">
        <f>+E7*G7</f>
        <v>0</v>
      </c>
      <c r="O7" s="132">
        <f>+E7*G7</f>
        <v>0</v>
      </c>
      <c r="P7" s="132">
        <f>+E7*G7</f>
        <v>0</v>
      </c>
      <c r="Q7" s="132">
        <f>+E7*G7</f>
        <v>0</v>
      </c>
      <c r="R7" s="244">
        <f>+E7*G7</f>
        <v>0</v>
      </c>
      <c r="S7" s="80"/>
      <c r="T7" s="80"/>
    </row>
    <row r="8" spans="1:20" ht="14.25" customHeight="1" x14ac:dyDescent="0.2">
      <c r="A8" s="243">
        <v>2</v>
      </c>
      <c r="B8" s="446">
        <f>+'T1'!B12</f>
        <v>0</v>
      </c>
      <c r="C8" s="447"/>
      <c r="D8" s="131"/>
      <c r="E8" s="264">
        <f>+'T1'!F12</f>
        <v>0</v>
      </c>
      <c r="F8" s="131"/>
      <c r="G8" s="160"/>
      <c r="H8" s="132"/>
      <c r="I8" s="132">
        <f t="shared" ref="I8:I9" si="0">+E8*G8</f>
        <v>0</v>
      </c>
      <c r="J8" s="132">
        <f t="shared" ref="J8:J9" si="1">+E8*G8</f>
        <v>0</v>
      </c>
      <c r="K8" s="132">
        <f t="shared" ref="K8:K9" si="2">+E8*G8</f>
        <v>0</v>
      </c>
      <c r="L8" s="132">
        <f t="shared" ref="L8:L9" si="3">+E8*G8</f>
        <v>0</v>
      </c>
      <c r="M8" s="132">
        <f t="shared" ref="M8:M9" si="4">+E8*G8</f>
        <v>0</v>
      </c>
      <c r="N8" s="132">
        <f t="shared" ref="N8:N9" si="5">+E8*G8</f>
        <v>0</v>
      </c>
      <c r="O8" s="132">
        <f t="shared" ref="O8:O9" si="6">+E8*G8</f>
        <v>0</v>
      </c>
      <c r="P8" s="132">
        <f t="shared" ref="P8:P9" si="7">+E8*G8</f>
        <v>0</v>
      </c>
      <c r="Q8" s="132">
        <f t="shared" ref="Q8:Q9" si="8">+E8*G8</f>
        <v>0</v>
      </c>
      <c r="R8" s="244">
        <f t="shared" ref="R8:R9" si="9">+E8*G8</f>
        <v>0</v>
      </c>
      <c r="S8" s="80"/>
      <c r="T8" s="80"/>
    </row>
    <row r="9" spans="1:20" ht="14.25" customHeight="1" x14ac:dyDescent="0.2">
      <c r="A9" s="243">
        <v>3</v>
      </c>
      <c r="B9" s="446">
        <f>+'T1'!B13</f>
        <v>0</v>
      </c>
      <c r="C9" s="447"/>
      <c r="D9" s="131"/>
      <c r="E9" s="264">
        <f>+'T1'!F13</f>
        <v>0</v>
      </c>
      <c r="F9" s="131"/>
      <c r="G9" s="160"/>
      <c r="H9" s="132"/>
      <c r="I9" s="132">
        <f t="shared" si="0"/>
        <v>0</v>
      </c>
      <c r="J9" s="132">
        <f t="shared" si="1"/>
        <v>0</v>
      </c>
      <c r="K9" s="132">
        <f t="shared" si="2"/>
        <v>0</v>
      </c>
      <c r="L9" s="132">
        <f t="shared" si="3"/>
        <v>0</v>
      </c>
      <c r="M9" s="132">
        <f t="shared" si="4"/>
        <v>0</v>
      </c>
      <c r="N9" s="132">
        <f t="shared" si="5"/>
        <v>0</v>
      </c>
      <c r="O9" s="132">
        <f t="shared" si="6"/>
        <v>0</v>
      </c>
      <c r="P9" s="132">
        <f t="shared" si="7"/>
        <v>0</v>
      </c>
      <c r="Q9" s="132">
        <f t="shared" si="8"/>
        <v>0</v>
      </c>
      <c r="R9" s="244">
        <f t="shared" si="9"/>
        <v>0</v>
      </c>
      <c r="S9" s="80"/>
      <c r="T9" s="80"/>
    </row>
    <row r="10" spans="1:20" ht="14.25" customHeight="1" x14ac:dyDescent="0.2">
      <c r="A10" s="243">
        <v>4</v>
      </c>
      <c r="B10" s="446">
        <f>+'T1'!B14</f>
        <v>0</v>
      </c>
      <c r="C10" s="447"/>
      <c r="D10" s="131"/>
      <c r="E10" s="264">
        <f>+'T1'!F14</f>
        <v>0</v>
      </c>
      <c r="F10" s="131"/>
      <c r="G10" s="160"/>
      <c r="H10" s="132"/>
      <c r="I10" s="132"/>
      <c r="J10" s="132"/>
      <c r="K10" s="133"/>
      <c r="L10" s="132"/>
      <c r="M10" s="132"/>
      <c r="N10" s="132"/>
      <c r="O10" s="132"/>
      <c r="P10" s="132"/>
      <c r="Q10" s="132"/>
      <c r="R10" s="244"/>
      <c r="S10" s="80"/>
      <c r="T10" s="80"/>
    </row>
    <row r="11" spans="1:20" ht="14.25" customHeight="1" x14ac:dyDescent="0.2">
      <c r="A11" s="243">
        <v>5</v>
      </c>
      <c r="B11" s="446">
        <f>+'T1'!B15</f>
        <v>0</v>
      </c>
      <c r="C11" s="447"/>
      <c r="D11" s="131"/>
      <c r="E11" s="264">
        <f>+'T1'!F15</f>
        <v>0</v>
      </c>
      <c r="F11" s="131"/>
      <c r="G11" s="160"/>
      <c r="H11" s="132"/>
      <c r="I11" s="132"/>
      <c r="J11" s="132"/>
      <c r="K11" s="132"/>
      <c r="L11" s="132"/>
      <c r="M11" s="132"/>
      <c r="N11" s="132"/>
      <c r="O11" s="132"/>
      <c r="P11" s="132"/>
      <c r="Q11" s="132"/>
      <c r="R11" s="244"/>
      <c r="S11" s="80"/>
      <c r="T11" s="80"/>
    </row>
    <row r="12" spans="1:20" ht="14.25" customHeight="1" x14ac:dyDescent="0.2">
      <c r="A12" s="243">
        <v>6</v>
      </c>
      <c r="B12" s="446">
        <f>+'T1'!B16</f>
        <v>0</v>
      </c>
      <c r="C12" s="447"/>
      <c r="D12" s="131"/>
      <c r="E12" s="264">
        <f>+'T1'!F16</f>
        <v>0</v>
      </c>
      <c r="F12" s="131"/>
      <c r="G12" s="160"/>
      <c r="H12" s="132"/>
      <c r="I12" s="132"/>
      <c r="J12" s="132"/>
      <c r="K12" s="132"/>
      <c r="L12" s="132"/>
      <c r="M12" s="132"/>
      <c r="N12" s="132"/>
      <c r="O12" s="132"/>
      <c r="P12" s="132"/>
      <c r="Q12" s="132"/>
      <c r="R12" s="244"/>
      <c r="S12" s="80"/>
      <c r="T12" s="80"/>
    </row>
    <row r="13" spans="1:20" ht="14.25" customHeight="1" x14ac:dyDescent="0.2">
      <c r="A13" s="243">
        <v>7</v>
      </c>
      <c r="B13" s="446">
        <f>+'T1'!B17</f>
        <v>0</v>
      </c>
      <c r="C13" s="447"/>
      <c r="D13" s="131"/>
      <c r="E13" s="264">
        <f>+'T1'!F17</f>
        <v>0</v>
      </c>
      <c r="F13" s="131"/>
      <c r="G13" s="160"/>
      <c r="H13" s="132"/>
      <c r="I13" s="132"/>
      <c r="J13" s="132"/>
      <c r="K13" s="132"/>
      <c r="L13" s="132"/>
      <c r="M13" s="132"/>
      <c r="N13" s="132"/>
      <c r="O13" s="132"/>
      <c r="P13" s="132"/>
      <c r="Q13" s="132"/>
      <c r="R13" s="244"/>
      <c r="S13" s="80"/>
      <c r="T13" s="80"/>
    </row>
    <row r="14" spans="1:20" ht="14.25" customHeight="1" x14ac:dyDescent="0.2">
      <c r="A14" s="243">
        <v>8</v>
      </c>
      <c r="B14" s="446">
        <f>+'T1'!B18</f>
        <v>0</v>
      </c>
      <c r="C14" s="447"/>
      <c r="D14" s="131"/>
      <c r="E14" s="264">
        <f>+'T1'!F18</f>
        <v>0</v>
      </c>
      <c r="F14" s="131"/>
      <c r="G14" s="160"/>
      <c r="H14" s="132"/>
      <c r="I14" s="132"/>
      <c r="J14" s="132"/>
      <c r="K14" s="132"/>
      <c r="L14" s="132"/>
      <c r="M14" s="132"/>
      <c r="N14" s="132"/>
      <c r="O14" s="132"/>
      <c r="P14" s="132"/>
      <c r="Q14" s="132"/>
      <c r="R14" s="244"/>
      <c r="S14" s="80"/>
      <c r="T14" s="80"/>
    </row>
    <row r="15" spans="1:20" ht="14.25" customHeight="1" x14ac:dyDescent="0.2">
      <c r="A15" s="243">
        <v>9</v>
      </c>
      <c r="B15" s="446">
        <f>+'T1'!B19</f>
        <v>0</v>
      </c>
      <c r="C15" s="447"/>
      <c r="D15" s="131"/>
      <c r="E15" s="264">
        <f>+'T1'!F19</f>
        <v>0</v>
      </c>
      <c r="F15" s="131"/>
      <c r="G15" s="160"/>
      <c r="H15" s="132"/>
      <c r="I15" s="132"/>
      <c r="J15" s="132"/>
      <c r="K15" s="132"/>
      <c r="L15" s="132"/>
      <c r="M15" s="132"/>
      <c r="N15" s="132"/>
      <c r="O15" s="132"/>
      <c r="P15" s="132"/>
      <c r="Q15" s="132"/>
      <c r="R15" s="244"/>
      <c r="S15" s="80"/>
      <c r="T15" s="80"/>
    </row>
    <row r="16" spans="1:20" ht="14.25" customHeight="1" x14ac:dyDescent="0.2">
      <c r="A16" s="243">
        <v>10</v>
      </c>
      <c r="B16" s="446">
        <f>+'T1'!B20</f>
        <v>0</v>
      </c>
      <c r="C16" s="447"/>
      <c r="D16" s="131"/>
      <c r="E16" s="264">
        <f>+'T1'!F20</f>
        <v>0</v>
      </c>
      <c r="F16" s="131"/>
      <c r="G16" s="160"/>
      <c r="H16" s="132"/>
      <c r="I16" s="132"/>
      <c r="J16" s="132"/>
      <c r="K16" s="132"/>
      <c r="L16" s="132"/>
      <c r="M16" s="132"/>
      <c r="N16" s="132"/>
      <c r="O16" s="132"/>
      <c r="P16" s="132"/>
      <c r="Q16" s="132"/>
      <c r="R16" s="244"/>
      <c r="S16" s="80"/>
      <c r="T16" s="80"/>
    </row>
    <row r="17" spans="1:18" ht="16.5" thickBot="1" x14ac:dyDescent="0.25">
      <c r="A17" s="451" t="s">
        <v>13</v>
      </c>
      <c r="B17" s="452"/>
      <c r="C17" s="452"/>
      <c r="D17" s="452"/>
      <c r="E17" s="452"/>
      <c r="F17" s="452"/>
      <c r="G17" s="453"/>
      <c r="H17" s="265">
        <f>SUM(H7:H16)+H5</f>
        <v>0</v>
      </c>
      <c r="I17" s="265">
        <f>SUM(I7:I16)+I5</f>
        <v>0</v>
      </c>
      <c r="J17" s="265">
        <f t="shared" ref="J17:R17" si="10">SUM(J7:J16)+J5</f>
        <v>0</v>
      </c>
      <c r="K17" s="265">
        <f t="shared" si="10"/>
        <v>0</v>
      </c>
      <c r="L17" s="265">
        <f t="shared" si="10"/>
        <v>0</v>
      </c>
      <c r="M17" s="265">
        <f t="shared" si="10"/>
        <v>0</v>
      </c>
      <c r="N17" s="265">
        <f t="shared" si="10"/>
        <v>0</v>
      </c>
      <c r="O17" s="265">
        <f t="shared" si="10"/>
        <v>0</v>
      </c>
      <c r="P17" s="265">
        <f t="shared" si="10"/>
        <v>0</v>
      </c>
      <c r="Q17" s="265">
        <f t="shared" si="10"/>
        <v>0</v>
      </c>
      <c r="R17" s="265">
        <f t="shared" si="10"/>
        <v>0</v>
      </c>
    </row>
    <row r="18" spans="1:18" ht="13.5" thickBot="1" x14ac:dyDescent="0.25"/>
    <row r="19" spans="1:18" ht="12.75" customHeight="1" x14ac:dyDescent="0.2">
      <c r="A19" s="472" t="s">
        <v>282</v>
      </c>
      <c r="B19" s="473"/>
      <c r="C19" s="473"/>
      <c r="D19" s="473"/>
      <c r="E19" s="474"/>
      <c r="F19" s="475" t="s">
        <v>283</v>
      </c>
      <c r="G19" s="475"/>
      <c r="H19" s="475"/>
      <c r="I19" s="475"/>
      <c r="J19" s="476"/>
    </row>
    <row r="20" spans="1:18" ht="12.75" customHeight="1" x14ac:dyDescent="0.2">
      <c r="A20" s="461" t="s">
        <v>284</v>
      </c>
      <c r="B20" s="462"/>
      <c r="C20" s="462"/>
      <c r="D20" s="462"/>
      <c r="E20" s="462"/>
      <c r="F20" s="463">
        <v>4</v>
      </c>
      <c r="G20" s="463"/>
      <c r="H20" s="463"/>
      <c r="I20" s="463"/>
      <c r="J20" s="464"/>
    </row>
    <row r="21" spans="1:18" ht="12.75" customHeight="1" x14ac:dyDescent="0.2">
      <c r="A21" s="461" t="s">
        <v>285</v>
      </c>
      <c r="B21" s="462"/>
      <c r="C21" s="462"/>
      <c r="D21" s="462"/>
      <c r="E21" s="462"/>
      <c r="F21" s="463">
        <v>30</v>
      </c>
      <c r="G21" s="463"/>
      <c r="H21" s="463"/>
      <c r="I21" s="463"/>
      <c r="J21" s="464"/>
    </row>
    <row r="22" spans="1:18" ht="12.75" customHeight="1" x14ac:dyDescent="0.2">
      <c r="A22" s="477" t="s">
        <v>286</v>
      </c>
      <c r="B22" s="478"/>
      <c r="C22" s="478"/>
      <c r="D22" s="478"/>
      <c r="E22" s="478"/>
      <c r="F22" s="463">
        <v>10</v>
      </c>
      <c r="G22" s="463"/>
      <c r="H22" s="463"/>
      <c r="I22" s="463"/>
      <c r="J22" s="464"/>
    </row>
    <row r="23" spans="1:18" ht="12.75" customHeight="1" x14ac:dyDescent="0.2">
      <c r="A23" s="461" t="s">
        <v>287</v>
      </c>
      <c r="B23" s="462"/>
      <c r="C23" s="462"/>
      <c r="D23" s="462"/>
      <c r="E23" s="462"/>
      <c r="F23" s="463">
        <v>50</v>
      </c>
      <c r="G23" s="463"/>
      <c r="H23" s="463"/>
      <c r="I23" s="463"/>
      <c r="J23" s="464"/>
    </row>
    <row r="24" spans="1:18" x14ac:dyDescent="0.2">
      <c r="A24" s="461" t="s">
        <v>288</v>
      </c>
      <c r="B24" s="462"/>
      <c r="C24" s="462"/>
      <c r="D24" s="462"/>
      <c r="E24" s="462"/>
      <c r="F24" s="463">
        <v>25</v>
      </c>
      <c r="G24" s="463"/>
      <c r="H24" s="463"/>
      <c r="I24" s="463"/>
      <c r="J24" s="464"/>
    </row>
    <row r="25" spans="1:18" ht="12.75" customHeight="1" x14ac:dyDescent="0.2">
      <c r="A25" s="461" t="s">
        <v>289</v>
      </c>
      <c r="B25" s="462"/>
      <c r="C25" s="462"/>
      <c r="D25" s="462"/>
      <c r="E25" s="462"/>
      <c r="F25" s="463" t="s">
        <v>290</v>
      </c>
      <c r="G25" s="463"/>
      <c r="H25" s="463"/>
      <c r="I25" s="463"/>
      <c r="J25" s="464"/>
    </row>
    <row r="26" spans="1:18" ht="13.5" customHeight="1" thickBot="1" x14ac:dyDescent="0.25">
      <c r="A26" s="468" t="s">
        <v>291</v>
      </c>
      <c r="B26" s="469"/>
      <c r="C26" s="469"/>
      <c r="D26" s="469"/>
      <c r="E26" s="469"/>
      <c r="F26" s="470">
        <v>15</v>
      </c>
      <c r="G26" s="470"/>
      <c r="H26" s="470"/>
      <c r="I26" s="470"/>
      <c r="J26" s="471"/>
    </row>
    <row r="28" spans="1:18" ht="53.25" customHeight="1" x14ac:dyDescent="0.2">
      <c r="A28" s="404" t="s">
        <v>126</v>
      </c>
      <c r="B28" s="404"/>
      <c r="C28" s="404"/>
      <c r="D28" s="404"/>
      <c r="E28" s="404"/>
      <c r="F28" s="404"/>
      <c r="G28" s="404"/>
      <c r="H28" s="404"/>
      <c r="I28" s="404"/>
      <c r="J28" s="404"/>
      <c r="K28" s="404"/>
      <c r="L28" s="10"/>
      <c r="M28" s="10"/>
      <c r="N28" s="81"/>
      <c r="O28" s="10"/>
      <c r="P28" s="10"/>
      <c r="Q28" s="10"/>
      <c r="R28" s="10"/>
    </row>
    <row r="29" spans="1:18" ht="15.75" x14ac:dyDescent="0.2">
      <c r="A29" s="45" t="s">
        <v>198</v>
      </c>
      <c r="B29" s="81"/>
      <c r="C29" s="81"/>
      <c r="D29" s="81"/>
      <c r="E29" s="81"/>
      <c r="F29" s="81"/>
      <c r="G29" s="81"/>
      <c r="H29" s="10"/>
      <c r="I29" s="10"/>
      <c r="J29" s="10"/>
      <c r="K29" s="10"/>
      <c r="L29" s="10"/>
      <c r="M29" s="10"/>
      <c r="N29" s="81"/>
      <c r="O29" s="10"/>
      <c r="P29" s="10"/>
      <c r="Q29" s="10"/>
      <c r="R29" s="10"/>
    </row>
    <row r="30" spans="1:18" ht="15.75" x14ac:dyDescent="0.2">
      <c r="A30" s="45" t="s">
        <v>199</v>
      </c>
      <c r="B30" s="81"/>
      <c r="C30" s="81"/>
      <c r="D30" s="81"/>
      <c r="E30" s="81"/>
      <c r="F30" s="81"/>
      <c r="G30" s="81"/>
      <c r="H30" s="10"/>
      <c r="I30" s="10"/>
      <c r="J30" s="10"/>
      <c r="K30" s="10"/>
      <c r="L30" s="10"/>
      <c r="M30" s="10"/>
      <c r="N30" s="81"/>
      <c r="O30" s="10"/>
      <c r="P30" s="10"/>
      <c r="Q30" s="10"/>
      <c r="R30" s="10"/>
    </row>
    <row r="31" spans="1:18" ht="15.75" x14ac:dyDescent="0.2">
      <c r="A31" s="45" t="s">
        <v>200</v>
      </c>
      <c r="B31" s="81"/>
      <c r="C31" s="81"/>
      <c r="D31" s="81"/>
      <c r="E31" s="81"/>
      <c r="F31" s="81"/>
      <c r="G31" s="81"/>
      <c r="H31" s="10"/>
      <c r="I31" s="10"/>
      <c r="J31" s="10"/>
      <c r="K31" s="10"/>
      <c r="L31" s="10"/>
      <c r="M31" s="10"/>
      <c r="N31" s="81"/>
      <c r="O31" s="10"/>
      <c r="P31" s="10"/>
      <c r="Q31" s="10"/>
      <c r="R31" s="10"/>
    </row>
    <row r="32" spans="1:18" ht="15.75" x14ac:dyDescent="0.2">
      <c r="A32" s="45" t="s">
        <v>201</v>
      </c>
      <c r="B32" s="81"/>
      <c r="C32" s="81"/>
      <c r="D32" s="81"/>
      <c r="E32" s="81"/>
      <c r="F32" s="81"/>
      <c r="G32" s="81"/>
      <c r="H32" s="10"/>
      <c r="I32" s="10"/>
      <c r="J32" s="10"/>
      <c r="K32" s="10"/>
      <c r="L32" s="10"/>
      <c r="M32" s="10"/>
      <c r="N32" s="81"/>
      <c r="O32" s="10"/>
      <c r="P32" s="10"/>
      <c r="Q32" s="10"/>
      <c r="R32" s="10"/>
    </row>
    <row r="33" spans="1:18" ht="15.75" x14ac:dyDescent="0.2">
      <c r="A33" s="45" t="s">
        <v>202</v>
      </c>
      <c r="B33" s="81"/>
      <c r="C33" s="81"/>
      <c r="D33" s="81"/>
      <c r="E33" s="81"/>
      <c r="F33" s="81"/>
      <c r="G33" s="81"/>
      <c r="H33" s="10"/>
      <c r="I33" s="10"/>
      <c r="J33" s="10"/>
      <c r="K33" s="10"/>
      <c r="L33" s="10"/>
      <c r="M33" s="10"/>
      <c r="N33" s="81"/>
      <c r="O33" s="10"/>
      <c r="P33" s="10"/>
      <c r="Q33" s="10"/>
      <c r="R33" s="10"/>
    </row>
    <row r="34" spans="1:18" ht="15.75" x14ac:dyDescent="0.2">
      <c r="A34" s="82" t="s">
        <v>203</v>
      </c>
      <c r="B34" s="83"/>
      <c r="C34" s="83"/>
      <c r="D34" s="83"/>
      <c r="E34" s="83"/>
      <c r="F34" s="83"/>
      <c r="G34" s="83"/>
      <c r="H34" s="83"/>
      <c r="I34" s="10"/>
      <c r="J34" s="10"/>
      <c r="K34" s="10"/>
      <c r="L34" s="10"/>
      <c r="M34" s="10"/>
      <c r="N34" s="81"/>
      <c r="O34" s="10"/>
      <c r="P34" s="10"/>
      <c r="Q34" s="10"/>
      <c r="R34" s="10"/>
    </row>
    <row r="35" spans="1:18" ht="15.75" x14ac:dyDescent="0.2">
      <c r="A35" s="82" t="s">
        <v>204</v>
      </c>
      <c r="B35" s="83"/>
      <c r="C35" s="83"/>
      <c r="D35" s="83"/>
      <c r="E35" s="83"/>
      <c r="F35" s="83"/>
      <c r="G35" s="83"/>
      <c r="H35" s="83"/>
      <c r="I35" s="10"/>
      <c r="J35" s="10"/>
      <c r="K35" s="10"/>
      <c r="L35" s="10"/>
      <c r="M35" s="10"/>
      <c r="N35" s="81"/>
      <c r="O35" s="10"/>
      <c r="P35" s="10"/>
      <c r="Q35" s="10"/>
      <c r="R35" s="10"/>
    </row>
  </sheetData>
  <mergeCells count="36">
    <mergeCell ref="A26:E26"/>
    <mergeCell ref="F26:J26"/>
    <mergeCell ref="A19:E19"/>
    <mergeCell ref="F19:J19"/>
    <mergeCell ref="A20:E20"/>
    <mergeCell ref="F20:J20"/>
    <mergeCell ref="A21:E21"/>
    <mergeCell ref="F21:J21"/>
    <mergeCell ref="A22:E22"/>
    <mergeCell ref="F22:J22"/>
    <mergeCell ref="A23:E23"/>
    <mergeCell ref="F23:J23"/>
    <mergeCell ref="A24:E24"/>
    <mergeCell ref="F24:J24"/>
    <mergeCell ref="F2:F3"/>
    <mergeCell ref="A25:E25"/>
    <mergeCell ref="F25:J25"/>
    <mergeCell ref="G2:G3"/>
    <mergeCell ref="H2:R2"/>
    <mergeCell ref="D2:D3"/>
    <mergeCell ref="A28:K28"/>
    <mergeCell ref="B16:C16"/>
    <mergeCell ref="B10:C10"/>
    <mergeCell ref="A2:A4"/>
    <mergeCell ref="A17:G17"/>
    <mergeCell ref="B11:C11"/>
    <mergeCell ref="B12:C12"/>
    <mergeCell ref="B13:C13"/>
    <mergeCell ref="B14:C14"/>
    <mergeCell ref="B15:C15"/>
    <mergeCell ref="B2:C3"/>
    <mergeCell ref="B4:C4"/>
    <mergeCell ref="B7:C7"/>
    <mergeCell ref="B8:C8"/>
    <mergeCell ref="B9:C9"/>
    <mergeCell ref="E2:E3"/>
  </mergeCells>
  <phoneticPr fontId="0" type="noConversion"/>
  <conditionalFormatting sqref="H17:R17">
    <cfRule type="cellIs" dxfId="1"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2"/>
    <pageSetUpPr fitToPage="1"/>
  </sheetPr>
  <dimension ref="A1:T26"/>
  <sheetViews>
    <sheetView zoomScaleNormal="100" zoomScaleSheetLayoutView="100" workbookViewId="0">
      <selection activeCell="B6" sqref="B6"/>
    </sheetView>
  </sheetViews>
  <sheetFormatPr defaultColWidth="9.140625" defaultRowHeight="12.75" x14ac:dyDescent="0.2"/>
  <cols>
    <col min="1" max="1" width="17.7109375" style="1" customWidth="1"/>
    <col min="2" max="2" width="21" style="1" customWidth="1"/>
    <col min="3" max="5" width="15.140625" style="92" customWidth="1"/>
    <col min="6" max="6" width="12" style="1" bestFit="1" customWidth="1"/>
    <col min="7" max="16384" width="9.140625" style="1"/>
  </cols>
  <sheetData>
    <row r="1" spans="1:20" ht="15.75" x14ac:dyDescent="0.2">
      <c r="A1" s="377" t="s">
        <v>62</v>
      </c>
      <c r="B1" s="377"/>
      <c r="C1" s="377"/>
      <c r="D1" s="377"/>
      <c r="E1" s="377"/>
    </row>
    <row r="2" spans="1:20" ht="34.5" customHeight="1" x14ac:dyDescent="0.2">
      <c r="A2" s="46"/>
      <c r="B2" s="10" t="s">
        <v>240</v>
      </c>
      <c r="C2" s="87"/>
      <c r="D2" s="87"/>
      <c r="E2" s="87"/>
    </row>
    <row r="3" spans="1:20" ht="38.25" x14ac:dyDescent="0.2">
      <c r="A3" s="120" t="s">
        <v>25</v>
      </c>
      <c r="B3" s="120" t="s">
        <v>26</v>
      </c>
      <c r="C3" s="120" t="s">
        <v>45</v>
      </c>
      <c r="D3" s="120" t="s">
        <v>27</v>
      </c>
      <c r="E3" s="120" t="s">
        <v>44</v>
      </c>
      <c r="F3" s="135"/>
    </row>
    <row r="4" spans="1:20" s="118" customFormat="1" x14ac:dyDescent="0.2">
      <c r="A4" s="120">
        <v>1</v>
      </c>
      <c r="B4" s="120">
        <v>2</v>
      </c>
      <c r="C4" s="120">
        <v>3</v>
      </c>
      <c r="D4" s="120">
        <v>4</v>
      </c>
      <c r="E4" s="120">
        <v>5</v>
      </c>
    </row>
    <row r="5" spans="1:20" ht="38.25" x14ac:dyDescent="0.2">
      <c r="A5" s="136" t="s">
        <v>116</v>
      </c>
      <c r="B5" s="88"/>
      <c r="C5" s="88"/>
      <c r="D5" s="88"/>
      <c r="E5" s="88"/>
      <c r="F5" s="37"/>
    </row>
    <row r="6" spans="1:20" ht="15.75" x14ac:dyDescent="0.2">
      <c r="A6" s="136" t="s">
        <v>36</v>
      </c>
      <c r="B6" s="266" t="e">
        <f>+'T1'!G26*Т7!C17</f>
        <v>#DIV/0!</v>
      </c>
      <c r="C6" s="49" t="e">
        <f>+B6*$C$18</f>
        <v>#DIV/0!</v>
      </c>
      <c r="D6" s="49"/>
      <c r="E6" s="49" t="e">
        <f>+B6-D6</f>
        <v>#DIV/0!</v>
      </c>
      <c r="F6" s="37"/>
    </row>
    <row r="7" spans="1:20" ht="15.75" x14ac:dyDescent="0.2">
      <c r="A7" s="136" t="s">
        <v>37</v>
      </c>
      <c r="B7" s="266" t="e">
        <f>+E6</f>
        <v>#DIV/0!</v>
      </c>
      <c r="C7" s="49" t="e">
        <f t="shared" ref="C7:C15" si="0">+B7*$C$18</f>
        <v>#DIV/0!</v>
      </c>
      <c r="D7" s="49"/>
      <c r="E7" s="49" t="e">
        <f t="shared" ref="E7:E15" si="1">+B7-D7</f>
        <v>#DIV/0!</v>
      </c>
      <c r="F7" s="89"/>
    </row>
    <row r="8" spans="1:20" ht="15.75" x14ac:dyDescent="0.2">
      <c r="A8" s="136" t="s">
        <v>52</v>
      </c>
      <c r="B8" s="266" t="e">
        <f t="shared" ref="B8:B15" si="2">+E7</f>
        <v>#DIV/0!</v>
      </c>
      <c r="C8" s="49" t="e">
        <f t="shared" si="0"/>
        <v>#DIV/0!</v>
      </c>
      <c r="D8" s="49"/>
      <c r="E8" s="49" t="e">
        <f t="shared" si="1"/>
        <v>#DIV/0!</v>
      </c>
      <c r="F8" s="89"/>
    </row>
    <row r="9" spans="1:20" ht="15.75" customHeight="1" x14ac:dyDescent="0.2">
      <c r="A9" s="136" t="s">
        <v>53</v>
      </c>
      <c r="B9" s="266" t="e">
        <f t="shared" si="2"/>
        <v>#DIV/0!</v>
      </c>
      <c r="C9" s="49" t="e">
        <f t="shared" si="0"/>
        <v>#DIV/0!</v>
      </c>
      <c r="D9" s="49"/>
      <c r="E9" s="49" t="e">
        <f t="shared" si="1"/>
        <v>#DIV/0!</v>
      </c>
      <c r="F9" s="89"/>
    </row>
    <row r="10" spans="1:20" ht="15.75" x14ac:dyDescent="0.2">
      <c r="A10" s="136" t="s">
        <v>39</v>
      </c>
      <c r="B10" s="266" t="e">
        <f t="shared" si="2"/>
        <v>#DIV/0!</v>
      </c>
      <c r="C10" s="49" t="e">
        <f t="shared" si="0"/>
        <v>#DIV/0!</v>
      </c>
      <c r="D10" s="49"/>
      <c r="E10" s="49" t="e">
        <f t="shared" si="1"/>
        <v>#DIV/0!</v>
      </c>
      <c r="F10" s="89"/>
    </row>
    <row r="11" spans="1:20" ht="15.75" x14ac:dyDescent="0.2">
      <c r="A11" s="136" t="s">
        <v>64</v>
      </c>
      <c r="B11" s="266" t="e">
        <f t="shared" si="2"/>
        <v>#DIV/0!</v>
      </c>
      <c r="C11" s="49" t="e">
        <f t="shared" si="0"/>
        <v>#DIV/0!</v>
      </c>
      <c r="D11" s="49"/>
      <c r="E11" s="49" t="e">
        <f t="shared" si="1"/>
        <v>#DIV/0!</v>
      </c>
      <c r="F11" s="89"/>
    </row>
    <row r="12" spans="1:20" ht="15.75" x14ac:dyDescent="0.2">
      <c r="A12" s="136" t="s">
        <v>65</v>
      </c>
      <c r="B12" s="266" t="e">
        <f t="shared" si="2"/>
        <v>#DIV/0!</v>
      </c>
      <c r="C12" s="49" t="e">
        <f t="shared" si="0"/>
        <v>#DIV/0!</v>
      </c>
      <c r="D12" s="49"/>
      <c r="E12" s="49" t="e">
        <f t="shared" si="1"/>
        <v>#DIV/0!</v>
      </c>
      <c r="F12" s="89"/>
    </row>
    <row r="13" spans="1:20" ht="14.25" customHeight="1" x14ac:dyDescent="0.2">
      <c r="A13" s="136" t="s">
        <v>79</v>
      </c>
      <c r="B13" s="266" t="e">
        <f t="shared" si="2"/>
        <v>#DIV/0!</v>
      </c>
      <c r="C13" s="49" t="e">
        <f t="shared" si="0"/>
        <v>#DIV/0!</v>
      </c>
      <c r="D13" s="49"/>
      <c r="E13" s="49" t="e">
        <f t="shared" si="1"/>
        <v>#DIV/0!</v>
      </c>
      <c r="F13" s="89"/>
    </row>
    <row r="14" spans="1:20" ht="15.75" x14ac:dyDescent="0.2">
      <c r="A14" s="136" t="s">
        <v>80</v>
      </c>
      <c r="B14" s="266" t="e">
        <f t="shared" si="2"/>
        <v>#DIV/0!</v>
      </c>
      <c r="C14" s="49" t="e">
        <f t="shared" si="0"/>
        <v>#DIV/0!</v>
      </c>
      <c r="D14" s="49"/>
      <c r="E14" s="49" t="e">
        <f t="shared" si="1"/>
        <v>#DIV/0!</v>
      </c>
      <c r="F14" s="89"/>
      <c r="G14" s="90"/>
      <c r="H14" s="90"/>
      <c r="I14" s="90"/>
      <c r="J14" s="90"/>
      <c r="K14" s="90"/>
      <c r="L14" s="90"/>
      <c r="M14" s="90"/>
      <c r="N14" s="90"/>
      <c r="O14" s="90"/>
      <c r="P14" s="90"/>
      <c r="Q14" s="90"/>
      <c r="R14" s="90"/>
      <c r="S14" s="90"/>
      <c r="T14" s="90"/>
    </row>
    <row r="15" spans="1:20" ht="15.75" x14ac:dyDescent="0.2">
      <c r="A15" s="136" t="s">
        <v>68</v>
      </c>
      <c r="B15" s="266" t="e">
        <f t="shared" si="2"/>
        <v>#DIV/0!</v>
      </c>
      <c r="C15" s="49" t="e">
        <f t="shared" si="0"/>
        <v>#DIV/0!</v>
      </c>
      <c r="D15" s="49"/>
      <c r="E15" s="49" t="e">
        <f t="shared" si="1"/>
        <v>#DIV/0!</v>
      </c>
      <c r="F15" s="89"/>
    </row>
    <row r="16" spans="1:20" ht="15.75" x14ac:dyDescent="0.2">
      <c r="A16" s="91"/>
      <c r="B16" s="91"/>
      <c r="E16" s="37"/>
    </row>
    <row r="17" spans="1:16" s="37" customFormat="1" ht="15.75" x14ac:dyDescent="0.2">
      <c r="B17" s="46"/>
      <c r="C17" s="267" t="e">
        <f>+'T1'!I26</f>
        <v>#DIV/0!</v>
      </c>
      <c r="D17" s="46" t="s">
        <v>92</v>
      </c>
      <c r="E17" s="46"/>
      <c r="F17" s="46"/>
      <c r="G17" s="46"/>
      <c r="H17" s="46"/>
      <c r="I17" s="46"/>
      <c r="J17" s="46"/>
      <c r="K17" s="46"/>
      <c r="L17" s="46"/>
      <c r="M17" s="5"/>
      <c r="N17" s="46"/>
      <c r="P17" s="27"/>
    </row>
    <row r="18" spans="1:16" s="37" customFormat="1" ht="15.75" x14ac:dyDescent="0.2">
      <c r="A18" s="42"/>
      <c r="B18" s="46"/>
      <c r="C18" s="161">
        <v>0.03</v>
      </c>
      <c r="D18" s="46" t="s">
        <v>93</v>
      </c>
      <c r="E18" s="46"/>
      <c r="F18" s="46"/>
      <c r="G18" s="46"/>
      <c r="H18" s="46"/>
      <c r="I18" s="46"/>
      <c r="J18" s="46"/>
      <c r="K18" s="46"/>
      <c r="L18" s="46"/>
      <c r="M18" s="46"/>
      <c r="N18" s="46"/>
      <c r="P18" s="27"/>
    </row>
    <row r="19" spans="1:16" s="37" customFormat="1" ht="15.75" x14ac:dyDescent="0.2">
      <c r="A19" s="82" t="s">
        <v>238</v>
      </c>
      <c r="C19" s="83"/>
      <c r="D19" s="83"/>
      <c r="E19" s="83"/>
      <c r="F19" s="83"/>
      <c r="G19" s="83"/>
      <c r="H19" s="83"/>
      <c r="I19" s="83"/>
      <c r="J19" s="83"/>
      <c r="K19" s="93"/>
      <c r="L19" s="93"/>
      <c r="M19" s="93"/>
      <c r="N19" s="93"/>
      <c r="P19" s="27"/>
    </row>
    <row r="20" spans="1:16" s="37" customFormat="1" ht="15.75" x14ac:dyDescent="0.2">
      <c r="A20" s="82" t="s">
        <v>213</v>
      </c>
      <c r="C20" s="83"/>
      <c r="D20" s="83"/>
      <c r="E20" s="83"/>
      <c r="F20" s="83"/>
      <c r="G20" s="83"/>
      <c r="H20" s="83"/>
      <c r="I20" s="83"/>
      <c r="J20" s="83"/>
      <c r="K20" s="83"/>
      <c r="L20" s="83"/>
      <c r="M20" s="46"/>
      <c r="N20" s="46"/>
      <c r="P20" s="27"/>
    </row>
    <row r="21" spans="1:16" s="37" customFormat="1" ht="15.75" x14ac:dyDescent="0.2">
      <c r="A21" s="82" t="s">
        <v>214</v>
      </c>
      <c r="C21" s="83"/>
      <c r="D21" s="83"/>
      <c r="E21" s="83"/>
      <c r="F21" s="83"/>
      <c r="G21" s="83"/>
      <c r="H21" s="83"/>
      <c r="I21" s="83"/>
      <c r="J21" s="83"/>
      <c r="K21" s="83"/>
      <c r="L21" s="83"/>
      <c r="M21" s="46"/>
      <c r="N21" s="46"/>
      <c r="P21" s="27"/>
    </row>
    <row r="22" spans="1:16" ht="15.75" x14ac:dyDescent="0.2">
      <c r="A22" s="82" t="s">
        <v>215</v>
      </c>
      <c r="C22" s="83"/>
      <c r="D22" s="83"/>
      <c r="E22" s="83"/>
      <c r="F22" s="83"/>
      <c r="G22" s="83"/>
      <c r="H22" s="83"/>
      <c r="I22" s="83"/>
      <c r="J22" s="83"/>
      <c r="K22" s="83"/>
      <c r="L22" s="83"/>
      <c r="M22" s="46"/>
      <c r="N22" s="46"/>
      <c r="P22" s="94"/>
    </row>
    <row r="23" spans="1:16" ht="15.75" x14ac:dyDescent="0.2">
      <c r="A23" s="82" t="s">
        <v>216</v>
      </c>
      <c r="C23" s="83"/>
      <c r="D23" s="83"/>
      <c r="E23" s="83"/>
      <c r="F23" s="83"/>
      <c r="G23" s="83"/>
      <c r="H23" s="83"/>
      <c r="I23" s="83"/>
      <c r="J23" s="83"/>
      <c r="K23" s="83"/>
      <c r="L23" s="83"/>
      <c r="M23" s="46"/>
      <c r="N23" s="46"/>
    </row>
    <row r="24" spans="1:16" ht="15.75" customHeight="1" x14ac:dyDescent="0.2">
      <c r="A24" s="82" t="s">
        <v>217</v>
      </c>
      <c r="B24" s="82"/>
      <c r="C24" s="82"/>
      <c r="D24" s="82"/>
      <c r="E24" s="82"/>
      <c r="F24" s="82"/>
      <c r="G24" s="82"/>
      <c r="H24" s="82"/>
      <c r="I24" s="82"/>
      <c r="J24" s="82"/>
      <c r="K24" s="82"/>
      <c r="L24" s="82"/>
      <c r="M24" s="82"/>
    </row>
    <row r="25" spans="1:16" ht="33.75" customHeight="1" x14ac:dyDescent="0.2">
      <c r="A25" s="404" t="s">
        <v>239</v>
      </c>
      <c r="B25" s="404"/>
      <c r="C25" s="404"/>
      <c r="D25" s="404"/>
      <c r="E25" s="404"/>
      <c r="F25" s="404"/>
      <c r="G25" s="404"/>
      <c r="H25" s="404"/>
      <c r="I25" s="404"/>
      <c r="J25" s="82"/>
      <c r="K25" s="82"/>
      <c r="L25" s="82"/>
      <c r="M25" s="82"/>
    </row>
    <row r="26" spans="1:16" x14ac:dyDescent="0.2">
      <c r="A26" s="68"/>
      <c r="C26" s="1"/>
      <c r="D26" s="1"/>
      <c r="E26" s="1"/>
    </row>
  </sheetData>
  <mergeCells count="2">
    <mergeCell ref="A1:E1"/>
    <mergeCell ref="A25:I25"/>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2"/>
    <pageSetUpPr fitToPage="1"/>
  </sheetPr>
  <dimension ref="A1:M21"/>
  <sheetViews>
    <sheetView zoomScaleNormal="100" workbookViewId="0">
      <selection activeCell="M4" sqref="D4:M4"/>
    </sheetView>
  </sheetViews>
  <sheetFormatPr defaultColWidth="9.140625" defaultRowHeight="12.75" x14ac:dyDescent="0.2"/>
  <cols>
    <col min="1" max="1" width="5.5703125" style="1" customWidth="1"/>
    <col min="2" max="2" width="17.7109375" style="1" customWidth="1"/>
    <col min="3" max="3" width="13.140625" style="1" customWidth="1"/>
    <col min="4" max="13" width="11.42578125" style="1" customWidth="1"/>
    <col min="14" max="16384" width="9.140625" style="1"/>
  </cols>
  <sheetData>
    <row r="1" spans="1:13" ht="16.5" thickBot="1" x14ac:dyDescent="0.25">
      <c r="A1" s="46"/>
      <c r="B1" s="10" t="s">
        <v>185</v>
      </c>
      <c r="C1" s="10"/>
      <c r="D1" s="46"/>
      <c r="E1" s="46"/>
      <c r="F1" s="46"/>
      <c r="G1" s="46"/>
      <c r="H1" s="46"/>
      <c r="I1" s="46"/>
      <c r="J1" s="46"/>
      <c r="K1" s="46"/>
      <c r="L1" s="46"/>
      <c r="M1" s="46"/>
    </row>
    <row r="2" spans="1:13" ht="51" x14ac:dyDescent="0.2">
      <c r="A2" s="448" t="s">
        <v>81</v>
      </c>
      <c r="B2" s="164" t="s">
        <v>28</v>
      </c>
      <c r="C2" s="164" t="s">
        <v>116</v>
      </c>
      <c r="D2" s="165" t="s">
        <v>36</v>
      </c>
      <c r="E2" s="165" t="s">
        <v>37</v>
      </c>
      <c r="F2" s="165" t="s">
        <v>40</v>
      </c>
      <c r="G2" s="165" t="s">
        <v>38</v>
      </c>
      <c r="H2" s="165" t="s">
        <v>39</v>
      </c>
      <c r="I2" s="165" t="s">
        <v>64</v>
      </c>
      <c r="J2" s="165" t="s">
        <v>65</v>
      </c>
      <c r="K2" s="165" t="s">
        <v>66</v>
      </c>
      <c r="L2" s="165" t="s">
        <v>67</v>
      </c>
      <c r="M2" s="166" t="s">
        <v>68</v>
      </c>
    </row>
    <row r="3" spans="1:13" x14ac:dyDescent="0.2">
      <c r="A3" s="450"/>
      <c r="B3" s="148">
        <v>1</v>
      </c>
      <c r="C3" s="148">
        <v>2</v>
      </c>
      <c r="D3" s="148">
        <v>3</v>
      </c>
      <c r="E3" s="148">
        <v>4</v>
      </c>
      <c r="F3" s="148">
        <v>5</v>
      </c>
      <c r="G3" s="148">
        <v>6</v>
      </c>
      <c r="H3" s="148">
        <v>7</v>
      </c>
      <c r="I3" s="148">
        <v>8</v>
      </c>
      <c r="J3" s="148">
        <v>9</v>
      </c>
      <c r="K3" s="148">
        <v>10</v>
      </c>
      <c r="L3" s="148">
        <v>11</v>
      </c>
      <c r="M3" s="167">
        <v>12</v>
      </c>
    </row>
    <row r="4" spans="1:13" ht="63" x14ac:dyDescent="0.2">
      <c r="A4" s="173">
        <v>1</v>
      </c>
      <c r="B4" s="95" t="s">
        <v>241</v>
      </c>
      <c r="C4" s="95"/>
      <c r="D4" s="245" t="e">
        <f>+Т7!C6</f>
        <v>#DIV/0!</v>
      </c>
      <c r="E4" s="245" t="e">
        <f>+Т7!C7</f>
        <v>#DIV/0!</v>
      </c>
      <c r="F4" s="245" t="e">
        <f>+Т7!C8</f>
        <v>#DIV/0!</v>
      </c>
      <c r="G4" s="245" t="e">
        <f>+Т7!C9</f>
        <v>#DIV/0!</v>
      </c>
      <c r="H4" s="245" t="e">
        <f>+Т7!C10</f>
        <v>#DIV/0!</v>
      </c>
      <c r="I4" s="245" t="e">
        <f>+Т7!C11</f>
        <v>#DIV/0!</v>
      </c>
      <c r="J4" s="245" t="e">
        <f>+Т7!C12</f>
        <v>#DIV/0!</v>
      </c>
      <c r="K4" s="245" t="e">
        <f>+Т7!C12</f>
        <v>#DIV/0!</v>
      </c>
      <c r="L4" s="245" t="e">
        <f>+Т7!C14</f>
        <v>#DIV/0!</v>
      </c>
      <c r="M4" s="246" t="e">
        <f>+Т7!C15</f>
        <v>#DIV/0!</v>
      </c>
    </row>
    <row r="5" spans="1:13" ht="15.75" x14ac:dyDescent="0.2">
      <c r="A5" s="168">
        <v>2</v>
      </c>
      <c r="B5" s="48"/>
      <c r="C5" s="48"/>
      <c r="D5" s="49"/>
      <c r="E5" s="49"/>
      <c r="F5" s="49"/>
      <c r="G5" s="49"/>
      <c r="H5" s="49"/>
      <c r="I5" s="49"/>
      <c r="J5" s="49"/>
      <c r="K5" s="49"/>
      <c r="L5" s="49"/>
      <c r="M5" s="169"/>
    </row>
    <row r="6" spans="1:13" ht="15.75" x14ac:dyDescent="0.2">
      <c r="A6" s="168">
        <v>3</v>
      </c>
      <c r="B6" s="48"/>
      <c r="C6" s="48"/>
      <c r="D6" s="49"/>
      <c r="E6" s="49"/>
      <c r="F6" s="49"/>
      <c r="G6" s="49"/>
      <c r="H6" s="49"/>
      <c r="I6" s="49"/>
      <c r="J6" s="49"/>
      <c r="K6" s="49"/>
      <c r="L6" s="49"/>
      <c r="M6" s="169"/>
    </row>
    <row r="7" spans="1:13" ht="15.75" x14ac:dyDescent="0.2">
      <c r="A7" s="168">
        <v>4</v>
      </c>
      <c r="B7" s="48"/>
      <c r="C7" s="48"/>
      <c r="D7" s="49"/>
      <c r="E7" s="49"/>
      <c r="F7" s="49"/>
      <c r="G7" s="49"/>
      <c r="H7" s="49"/>
      <c r="I7" s="49"/>
      <c r="J7" s="49"/>
      <c r="K7" s="49"/>
      <c r="L7" s="49"/>
      <c r="M7" s="169"/>
    </row>
    <row r="8" spans="1:13" ht="15.75" x14ac:dyDescent="0.2">
      <c r="A8" s="168">
        <v>5</v>
      </c>
      <c r="B8" s="48"/>
      <c r="C8" s="48"/>
      <c r="D8" s="49"/>
      <c r="E8" s="49"/>
      <c r="F8" s="49"/>
      <c r="G8" s="49"/>
      <c r="H8" s="49"/>
      <c r="I8" s="49"/>
      <c r="J8" s="49"/>
      <c r="K8" s="49"/>
      <c r="L8" s="49"/>
      <c r="M8" s="169"/>
    </row>
    <row r="9" spans="1:13" ht="15.75" x14ac:dyDescent="0.2">
      <c r="A9" s="168">
        <v>6</v>
      </c>
      <c r="B9" s="48"/>
      <c r="C9" s="48"/>
      <c r="D9" s="49"/>
      <c r="E9" s="49"/>
      <c r="F9" s="49"/>
      <c r="G9" s="49"/>
      <c r="H9" s="49"/>
      <c r="I9" s="49"/>
      <c r="J9" s="49"/>
      <c r="K9" s="49"/>
      <c r="L9" s="49"/>
      <c r="M9" s="169"/>
    </row>
    <row r="10" spans="1:13" s="37" customFormat="1" ht="15.75" x14ac:dyDescent="0.2">
      <c r="A10" s="168">
        <v>7</v>
      </c>
      <c r="B10" s="48"/>
      <c r="C10" s="48"/>
      <c r="D10" s="49"/>
      <c r="E10" s="49"/>
      <c r="F10" s="49"/>
      <c r="G10" s="49"/>
      <c r="H10" s="49"/>
      <c r="I10" s="49"/>
      <c r="J10" s="49"/>
      <c r="K10" s="12"/>
      <c r="L10" s="49"/>
      <c r="M10" s="169"/>
    </row>
    <row r="11" spans="1:13" ht="15.75" x14ac:dyDescent="0.2">
      <c r="A11" s="168">
        <v>8</v>
      </c>
      <c r="B11" s="48"/>
      <c r="C11" s="48"/>
      <c r="D11" s="49"/>
      <c r="E11" s="49"/>
      <c r="F11" s="49"/>
      <c r="G11" s="49"/>
      <c r="H11" s="49"/>
      <c r="I11" s="49"/>
      <c r="J11" s="49"/>
      <c r="K11" s="49"/>
      <c r="L11" s="49"/>
      <c r="M11" s="169"/>
    </row>
    <row r="12" spans="1:13" ht="15.75" x14ac:dyDescent="0.2">
      <c r="A12" s="168">
        <v>9</v>
      </c>
      <c r="B12" s="48"/>
      <c r="C12" s="48"/>
      <c r="D12" s="49"/>
      <c r="E12" s="49"/>
      <c r="F12" s="49"/>
      <c r="G12" s="49"/>
      <c r="H12" s="49"/>
      <c r="I12" s="49"/>
      <c r="J12" s="49"/>
      <c r="K12" s="49"/>
      <c r="L12" s="49"/>
      <c r="M12" s="169"/>
    </row>
    <row r="13" spans="1:13" ht="15.75" x14ac:dyDescent="0.2">
      <c r="A13" s="168">
        <v>10</v>
      </c>
      <c r="B13" s="48"/>
      <c r="C13" s="48"/>
      <c r="D13" s="96"/>
      <c r="E13" s="96"/>
      <c r="F13" s="96"/>
      <c r="G13" s="96"/>
      <c r="H13" s="96"/>
      <c r="I13" s="96"/>
      <c r="J13" s="96"/>
      <c r="K13" s="96"/>
      <c r="L13" s="96"/>
      <c r="M13" s="174"/>
    </row>
    <row r="14" spans="1:13" ht="16.5" thickBot="1" x14ac:dyDescent="0.25">
      <c r="A14" s="479" t="s">
        <v>91</v>
      </c>
      <c r="B14" s="480"/>
      <c r="C14" s="481"/>
      <c r="D14" s="175" t="e">
        <f>SUM(D4:D13)</f>
        <v>#DIV/0!</v>
      </c>
      <c r="E14" s="175" t="e">
        <f t="shared" ref="E14:M14" si="0">SUM(E4:E13)</f>
        <v>#DIV/0!</v>
      </c>
      <c r="F14" s="175" t="e">
        <f t="shared" si="0"/>
        <v>#DIV/0!</v>
      </c>
      <c r="G14" s="175" t="e">
        <f t="shared" si="0"/>
        <v>#DIV/0!</v>
      </c>
      <c r="H14" s="175" t="e">
        <f t="shared" si="0"/>
        <v>#DIV/0!</v>
      </c>
      <c r="I14" s="175" t="e">
        <f t="shared" si="0"/>
        <v>#DIV/0!</v>
      </c>
      <c r="J14" s="175" t="e">
        <f t="shared" si="0"/>
        <v>#DIV/0!</v>
      </c>
      <c r="K14" s="175" t="e">
        <f t="shared" si="0"/>
        <v>#DIV/0!</v>
      </c>
      <c r="L14" s="175" t="e">
        <f t="shared" si="0"/>
        <v>#DIV/0!</v>
      </c>
      <c r="M14" s="176" t="e">
        <f t="shared" si="0"/>
        <v>#DIV/0!</v>
      </c>
    </row>
    <row r="15" spans="1:13" ht="15.75" x14ac:dyDescent="0.2">
      <c r="D15" s="91"/>
    </row>
    <row r="16" spans="1:13" s="37" customFormat="1" ht="15.75" x14ac:dyDescent="0.25">
      <c r="A16" s="82" t="s">
        <v>218</v>
      </c>
      <c r="B16" s="25"/>
      <c r="C16" s="25"/>
      <c r="D16" s="25"/>
      <c r="E16" s="25"/>
      <c r="F16" s="25"/>
      <c r="G16" s="25"/>
      <c r="H16" s="25"/>
      <c r="I16" s="25"/>
      <c r="J16" s="25"/>
      <c r="K16" s="25"/>
      <c r="L16" s="25"/>
      <c r="M16" s="25"/>
    </row>
    <row r="17" spans="1:13" s="37" customFormat="1" ht="15.75" x14ac:dyDescent="0.25">
      <c r="A17" s="82" t="s">
        <v>219</v>
      </c>
      <c r="B17" s="25"/>
      <c r="C17" s="25"/>
      <c r="D17" s="25"/>
      <c r="E17" s="25"/>
      <c r="F17" s="25"/>
      <c r="G17" s="25"/>
      <c r="H17" s="25"/>
      <c r="I17" s="25"/>
      <c r="J17" s="25"/>
      <c r="K17" s="25"/>
      <c r="L17" s="25"/>
      <c r="M17" s="25"/>
    </row>
    <row r="18" spans="1:13" s="37" customFormat="1" ht="15.75" x14ac:dyDescent="0.25">
      <c r="A18" s="82" t="s">
        <v>220</v>
      </c>
      <c r="B18" s="25"/>
      <c r="C18" s="25"/>
      <c r="D18" s="25"/>
      <c r="E18" s="25"/>
      <c r="F18" s="25"/>
      <c r="G18" s="25"/>
      <c r="H18" s="25"/>
      <c r="I18" s="25"/>
      <c r="J18" s="25"/>
      <c r="K18" s="25"/>
      <c r="L18" s="25"/>
      <c r="M18" s="25"/>
    </row>
    <row r="19" spans="1:13" s="37" customFormat="1" ht="15.75" x14ac:dyDescent="0.25">
      <c r="A19" s="82" t="s">
        <v>221</v>
      </c>
      <c r="B19" s="25"/>
      <c r="C19" s="25"/>
      <c r="D19" s="25"/>
      <c r="E19" s="25"/>
      <c r="F19" s="25"/>
      <c r="G19" s="25"/>
      <c r="H19" s="25"/>
      <c r="I19" s="25"/>
      <c r="J19" s="25"/>
      <c r="K19" s="25"/>
      <c r="L19" s="25"/>
      <c r="M19" s="25"/>
    </row>
    <row r="20" spans="1:13" x14ac:dyDescent="0.2">
      <c r="A20" s="37"/>
      <c r="G20" s="14"/>
      <c r="H20" s="14"/>
      <c r="K20" s="94"/>
    </row>
    <row r="21" spans="1:13" ht="15.75" x14ac:dyDescent="0.2">
      <c r="D21" s="91"/>
    </row>
  </sheetData>
  <mergeCells count="2">
    <mergeCell ref="A14:C14"/>
    <mergeCell ref="A2:A3"/>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M19"/>
  <sheetViews>
    <sheetView zoomScale="110" zoomScaleNormal="110" zoomScaleSheetLayoutView="100" workbookViewId="0">
      <selection activeCell="B4" sqref="B4"/>
    </sheetView>
  </sheetViews>
  <sheetFormatPr defaultColWidth="9.140625" defaultRowHeight="12.75" x14ac:dyDescent="0.2"/>
  <cols>
    <col min="1" max="1" width="4.7109375" style="1" customWidth="1"/>
    <col min="2" max="2" width="32.5703125" style="1" customWidth="1"/>
    <col min="3" max="3" width="16.140625" style="1" customWidth="1"/>
    <col min="4" max="13" width="14.5703125" style="1" customWidth="1"/>
    <col min="14" max="16384" width="9.140625" style="1"/>
  </cols>
  <sheetData>
    <row r="1" spans="1:13" ht="16.5" thickBot="1" x14ac:dyDescent="0.25">
      <c r="A1" s="46"/>
      <c r="B1" s="10" t="s">
        <v>186</v>
      </c>
      <c r="C1" s="10"/>
      <c r="D1" s="46"/>
      <c r="E1" s="46"/>
      <c r="F1" s="46"/>
      <c r="G1" s="46"/>
      <c r="H1" s="46"/>
      <c r="I1" s="46"/>
      <c r="J1" s="46"/>
      <c r="K1" s="46"/>
      <c r="L1" s="46"/>
      <c r="M1" s="46"/>
    </row>
    <row r="2" spans="1:13" ht="51" x14ac:dyDescent="0.2">
      <c r="A2" s="448" t="s">
        <v>81</v>
      </c>
      <c r="B2" s="164" t="s">
        <v>94</v>
      </c>
      <c r="C2" s="164" t="s">
        <v>117</v>
      </c>
      <c r="D2" s="165" t="s">
        <v>36</v>
      </c>
      <c r="E2" s="165" t="s">
        <v>37</v>
      </c>
      <c r="F2" s="165" t="s">
        <v>40</v>
      </c>
      <c r="G2" s="165" t="s">
        <v>38</v>
      </c>
      <c r="H2" s="165" t="s">
        <v>39</v>
      </c>
      <c r="I2" s="165" t="s">
        <v>64</v>
      </c>
      <c r="J2" s="165" t="s">
        <v>65</v>
      </c>
      <c r="K2" s="165" t="s">
        <v>66</v>
      </c>
      <c r="L2" s="165" t="s">
        <v>67</v>
      </c>
      <c r="M2" s="166" t="s">
        <v>68</v>
      </c>
    </row>
    <row r="3" spans="1:13" x14ac:dyDescent="0.2">
      <c r="A3" s="450"/>
      <c r="B3" s="148">
        <v>1</v>
      </c>
      <c r="C3" s="148">
        <v>2</v>
      </c>
      <c r="D3" s="148">
        <v>3</v>
      </c>
      <c r="E3" s="148">
        <v>4</v>
      </c>
      <c r="F3" s="148">
        <v>5</v>
      </c>
      <c r="G3" s="148">
        <v>6</v>
      </c>
      <c r="H3" s="148">
        <v>7</v>
      </c>
      <c r="I3" s="148">
        <v>8</v>
      </c>
      <c r="J3" s="148">
        <v>9</v>
      </c>
      <c r="K3" s="148">
        <v>10</v>
      </c>
      <c r="L3" s="148">
        <v>11</v>
      </c>
      <c r="M3" s="167">
        <v>12</v>
      </c>
    </row>
    <row r="4" spans="1:13" s="29" customFormat="1" ht="28.5" customHeight="1" x14ac:dyDescent="0.2">
      <c r="A4" s="168">
        <v>1</v>
      </c>
      <c r="B4" s="97" t="s">
        <v>134</v>
      </c>
      <c r="C4" s="48"/>
      <c r="D4" s="49">
        <f>+'T1'!$G$26*0.14%</f>
        <v>0</v>
      </c>
      <c r="E4" s="49">
        <f>+'T1'!$G$26*0.14%</f>
        <v>0</v>
      </c>
      <c r="F4" s="49">
        <f>+'T1'!$G$26*0.14%</f>
        <v>0</v>
      </c>
      <c r="G4" s="49"/>
      <c r="H4" s="49"/>
      <c r="I4" s="49"/>
      <c r="J4" s="49"/>
      <c r="K4" s="49"/>
      <c r="L4" s="49"/>
      <c r="M4" s="169"/>
    </row>
    <row r="5" spans="1:13" s="99" customFormat="1" ht="47.25" x14ac:dyDescent="0.2">
      <c r="A5" s="168">
        <v>2</v>
      </c>
      <c r="B5" s="98" t="s">
        <v>242</v>
      </c>
      <c r="C5" s="48"/>
      <c r="D5" s="49"/>
      <c r="E5" s="49"/>
      <c r="F5" s="49"/>
      <c r="G5" s="49"/>
      <c r="H5" s="49"/>
      <c r="I5" s="49"/>
      <c r="J5" s="49"/>
      <c r="K5" s="49"/>
      <c r="L5" s="49"/>
      <c r="M5" s="169"/>
    </row>
    <row r="6" spans="1:13" s="99" customFormat="1" ht="35.25" customHeight="1" x14ac:dyDescent="0.2">
      <c r="A6" s="168">
        <v>3</v>
      </c>
      <c r="B6" s="97"/>
      <c r="C6" s="48"/>
      <c r="D6" s="49"/>
      <c r="E6" s="49"/>
      <c r="F6" s="49"/>
      <c r="G6" s="49"/>
      <c r="H6" s="49"/>
      <c r="I6" s="49"/>
      <c r="J6" s="49"/>
      <c r="K6" s="49"/>
      <c r="L6" s="49"/>
      <c r="M6" s="169"/>
    </row>
    <row r="7" spans="1:13" s="99" customFormat="1" ht="16.5" customHeight="1" x14ac:dyDescent="0.2">
      <c r="A7" s="168">
        <v>4</v>
      </c>
      <c r="B7" s="48"/>
      <c r="C7" s="48"/>
      <c r="D7" s="49"/>
      <c r="E7" s="49"/>
      <c r="F7" s="49"/>
      <c r="G7" s="49"/>
      <c r="H7" s="49"/>
      <c r="I7" s="49"/>
      <c r="J7" s="49"/>
      <c r="K7" s="49"/>
      <c r="L7" s="49"/>
      <c r="M7" s="169"/>
    </row>
    <row r="8" spans="1:13" s="99" customFormat="1" ht="16.5" customHeight="1" x14ac:dyDescent="0.2">
      <c r="A8" s="168">
        <v>5</v>
      </c>
      <c r="B8" s="48"/>
      <c r="C8" s="48"/>
      <c r="D8" s="49"/>
      <c r="E8" s="49"/>
      <c r="F8" s="49"/>
      <c r="G8" s="49"/>
      <c r="H8" s="49"/>
      <c r="I8" s="49"/>
      <c r="J8" s="49"/>
      <c r="K8" s="49"/>
      <c r="L8" s="49"/>
      <c r="M8" s="169"/>
    </row>
    <row r="9" spans="1:13" s="99" customFormat="1" ht="16.5" customHeight="1" x14ac:dyDescent="0.2">
      <c r="A9" s="168">
        <v>6</v>
      </c>
      <c r="B9" s="48"/>
      <c r="C9" s="48"/>
      <c r="D9" s="49"/>
      <c r="E9" s="49"/>
      <c r="F9" s="49"/>
      <c r="G9" s="49"/>
      <c r="H9" s="49"/>
      <c r="I9" s="49"/>
      <c r="J9" s="49"/>
      <c r="K9" s="49"/>
      <c r="L9" s="49"/>
      <c r="M9" s="169"/>
    </row>
    <row r="10" spans="1:13" s="99" customFormat="1" ht="16.5" customHeight="1" x14ac:dyDescent="0.2">
      <c r="A10" s="168">
        <v>7</v>
      </c>
      <c r="B10" s="48"/>
      <c r="C10" s="48"/>
      <c r="D10" s="49"/>
      <c r="E10" s="49"/>
      <c r="F10" s="49"/>
      <c r="G10" s="49"/>
      <c r="H10" s="49"/>
      <c r="I10" s="49"/>
      <c r="J10" s="49"/>
      <c r="K10" s="12"/>
      <c r="L10" s="49"/>
      <c r="M10" s="169"/>
    </row>
    <row r="11" spans="1:13" s="99" customFormat="1" ht="16.5" customHeight="1" x14ac:dyDescent="0.2">
      <c r="A11" s="168">
        <v>8</v>
      </c>
      <c r="B11" s="48"/>
      <c r="C11" s="48"/>
      <c r="D11" s="49"/>
      <c r="E11" s="49"/>
      <c r="F11" s="49"/>
      <c r="G11" s="49"/>
      <c r="H11" s="49"/>
      <c r="I11" s="49"/>
      <c r="J11" s="49"/>
      <c r="K11" s="49"/>
      <c r="L11" s="49"/>
      <c r="M11" s="169"/>
    </row>
    <row r="12" spans="1:13" ht="16.5" customHeight="1" x14ac:dyDescent="0.2">
      <c r="A12" s="168">
        <v>9</v>
      </c>
      <c r="B12" s="48"/>
      <c r="C12" s="48"/>
      <c r="D12" s="49"/>
      <c r="E12" s="49"/>
      <c r="F12" s="49"/>
      <c r="G12" s="49"/>
      <c r="H12" s="49"/>
      <c r="I12" s="49"/>
      <c r="J12" s="49"/>
      <c r="K12" s="49"/>
      <c r="L12" s="49"/>
      <c r="M12" s="169"/>
    </row>
    <row r="13" spans="1:13" ht="16.5" customHeight="1" thickBot="1" x14ac:dyDescent="0.25">
      <c r="A13" s="479" t="s">
        <v>91</v>
      </c>
      <c r="B13" s="481"/>
      <c r="C13" s="170">
        <f>SUM(C4:C12)</f>
        <v>0</v>
      </c>
      <c r="D13" s="170">
        <f t="shared" ref="D13:M13" si="0">SUM(D4:D12)</f>
        <v>0</v>
      </c>
      <c r="E13" s="170">
        <f t="shared" si="0"/>
        <v>0</v>
      </c>
      <c r="F13" s="170">
        <f t="shared" si="0"/>
        <v>0</v>
      </c>
      <c r="G13" s="170">
        <f t="shared" si="0"/>
        <v>0</v>
      </c>
      <c r="H13" s="170">
        <f t="shared" si="0"/>
        <v>0</v>
      </c>
      <c r="I13" s="170">
        <f t="shared" si="0"/>
        <v>0</v>
      </c>
      <c r="J13" s="170">
        <f t="shared" si="0"/>
        <v>0</v>
      </c>
      <c r="K13" s="170">
        <f t="shared" si="0"/>
        <v>0</v>
      </c>
      <c r="L13" s="170">
        <f t="shared" si="0"/>
        <v>0</v>
      </c>
      <c r="M13" s="171">
        <f t="shared" si="0"/>
        <v>0</v>
      </c>
    </row>
    <row r="15" spans="1:13" ht="31.5" customHeight="1" x14ac:dyDescent="0.2">
      <c r="A15" s="404" t="s">
        <v>222</v>
      </c>
      <c r="B15" s="404"/>
      <c r="C15" s="404"/>
      <c r="D15" s="404"/>
      <c r="E15" s="404"/>
      <c r="F15" s="404"/>
      <c r="G15" s="404"/>
      <c r="H15" s="404"/>
      <c r="I15" s="404"/>
      <c r="J15" s="404"/>
      <c r="K15" s="404"/>
      <c r="L15" s="404"/>
      <c r="M15" s="404"/>
    </row>
    <row r="16" spans="1:13" ht="15.75" x14ac:dyDescent="0.25">
      <c r="A16" s="82" t="s">
        <v>223</v>
      </c>
      <c r="B16" s="25"/>
      <c r="C16" s="25"/>
      <c r="D16" s="25"/>
      <c r="E16" s="25"/>
      <c r="F16" s="25"/>
      <c r="G16" s="25"/>
      <c r="H16" s="25"/>
      <c r="I16" s="25"/>
      <c r="J16" s="25"/>
      <c r="K16" s="25"/>
      <c r="L16" s="25"/>
      <c r="M16" s="25"/>
    </row>
    <row r="17" spans="1:13" ht="15.75" x14ac:dyDescent="0.25">
      <c r="A17" s="82" t="s">
        <v>224</v>
      </c>
      <c r="B17" s="25"/>
      <c r="C17" s="25"/>
      <c r="D17" s="25"/>
      <c r="E17" s="25"/>
      <c r="F17" s="25"/>
      <c r="G17" s="25"/>
      <c r="H17" s="25"/>
      <c r="I17" s="25"/>
      <c r="J17" s="25"/>
      <c r="K17" s="25"/>
      <c r="L17" s="25"/>
      <c r="M17" s="25"/>
    </row>
    <row r="18" spans="1:13" ht="15.75" x14ac:dyDescent="0.25">
      <c r="A18" s="82" t="s">
        <v>225</v>
      </c>
      <c r="B18" s="25"/>
      <c r="C18" s="25"/>
      <c r="D18" s="25"/>
      <c r="E18" s="25"/>
      <c r="F18" s="25"/>
      <c r="G18" s="25"/>
      <c r="H18" s="25"/>
      <c r="I18" s="25"/>
      <c r="J18" s="25"/>
      <c r="K18" s="25"/>
      <c r="L18" s="25"/>
      <c r="M18" s="25"/>
    </row>
    <row r="19" spans="1:13" ht="15.75" x14ac:dyDescent="0.25">
      <c r="A19" s="82"/>
      <c r="B19" s="25"/>
      <c r="C19" s="25"/>
      <c r="D19" s="25"/>
      <c r="E19" s="25"/>
      <c r="F19" s="25"/>
      <c r="G19" s="25"/>
      <c r="H19" s="25"/>
      <c r="I19" s="25"/>
      <c r="J19" s="25"/>
      <c r="K19" s="25"/>
      <c r="L19" s="25"/>
      <c r="M19" s="25"/>
    </row>
  </sheetData>
  <mergeCells count="3">
    <mergeCell ref="A13:B13"/>
    <mergeCell ref="A15:M15"/>
    <mergeCell ref="A2:A3"/>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H74"/>
  <sheetViews>
    <sheetView zoomScale="110" zoomScaleNormal="110" workbookViewId="0">
      <selection activeCell="B5" sqref="B5:B14"/>
    </sheetView>
  </sheetViews>
  <sheetFormatPr defaultColWidth="9.140625" defaultRowHeight="12.75" x14ac:dyDescent="0.2"/>
  <cols>
    <col min="1" max="1" width="3.42578125" style="11" customWidth="1"/>
    <col min="2" max="2" width="25.7109375" style="11" customWidth="1"/>
    <col min="3" max="3" width="34.140625" style="11" customWidth="1"/>
    <col min="4" max="4" width="12.7109375" style="11" bestFit="1" customWidth="1"/>
    <col min="5" max="5" width="9.140625" style="11"/>
    <col min="6" max="6" width="12" style="11" bestFit="1" customWidth="1"/>
    <col min="7" max="7" width="22.5703125" style="11" customWidth="1"/>
    <col min="8" max="16384" width="9.140625" style="11"/>
  </cols>
  <sheetData>
    <row r="2" spans="1:8" ht="15.75" x14ac:dyDescent="0.25">
      <c r="A2" s="25"/>
      <c r="B2" s="10" t="s">
        <v>265</v>
      </c>
      <c r="E2" s="100"/>
      <c r="F2" s="25"/>
      <c r="G2" s="25"/>
      <c r="H2" s="25"/>
    </row>
    <row r="3" spans="1:8" ht="141.75" customHeight="1" x14ac:dyDescent="0.2">
      <c r="A3" s="485" t="s">
        <v>81</v>
      </c>
      <c r="B3" s="137" t="s">
        <v>257</v>
      </c>
      <c r="C3" s="271" t="s">
        <v>258</v>
      </c>
      <c r="D3" s="137" t="s">
        <v>259</v>
      </c>
      <c r="E3" s="137" t="s">
        <v>87</v>
      </c>
      <c r="F3" s="137" t="s">
        <v>3</v>
      </c>
      <c r="G3" s="137" t="s">
        <v>260</v>
      </c>
    </row>
    <row r="4" spans="1:8" s="101" customFormat="1" x14ac:dyDescent="0.2">
      <c r="A4" s="486"/>
      <c r="B4" s="138">
        <v>1</v>
      </c>
      <c r="C4" s="272">
        <v>2</v>
      </c>
      <c r="D4" s="138">
        <v>3</v>
      </c>
      <c r="E4" s="138">
        <v>4</v>
      </c>
      <c r="F4" s="138">
        <v>5</v>
      </c>
      <c r="G4" s="138">
        <v>6</v>
      </c>
    </row>
    <row r="5" spans="1:8" ht="15.75" x14ac:dyDescent="0.25">
      <c r="A5" s="487">
        <v>1</v>
      </c>
      <c r="B5" s="488">
        <f>+Т2А!A7</f>
        <v>0</v>
      </c>
      <c r="C5" s="270"/>
      <c r="D5" s="23"/>
      <c r="E5" s="23"/>
      <c r="F5" s="23"/>
      <c r="G5" s="162">
        <f>+D5*F5</f>
        <v>0</v>
      </c>
      <c r="H5" s="24"/>
    </row>
    <row r="6" spans="1:8" ht="15.75" x14ac:dyDescent="0.25">
      <c r="A6" s="487"/>
      <c r="B6" s="488"/>
      <c r="C6" s="270"/>
      <c r="D6" s="23"/>
      <c r="E6" s="23"/>
      <c r="F6" s="23"/>
      <c r="G6" s="162">
        <f t="shared" ref="G6:G14" si="0">+D6*F6</f>
        <v>0</v>
      </c>
      <c r="H6" s="24"/>
    </row>
    <row r="7" spans="1:8" ht="15.75" x14ac:dyDescent="0.25">
      <c r="A7" s="487"/>
      <c r="B7" s="488"/>
      <c r="C7" s="270"/>
      <c r="D7" s="23"/>
      <c r="E7" s="23"/>
      <c r="F7" s="23"/>
      <c r="G7" s="162">
        <f t="shared" si="0"/>
        <v>0</v>
      </c>
      <c r="H7" s="24"/>
    </row>
    <row r="8" spans="1:8" ht="15.75" x14ac:dyDescent="0.25">
      <c r="A8" s="487"/>
      <c r="B8" s="488"/>
      <c r="C8" s="270"/>
      <c r="D8" s="23"/>
      <c r="E8" s="23"/>
      <c r="F8" s="23"/>
      <c r="G8" s="162">
        <f t="shared" si="0"/>
        <v>0</v>
      </c>
      <c r="H8" s="24"/>
    </row>
    <row r="9" spans="1:8" ht="15.75" x14ac:dyDescent="0.25">
      <c r="A9" s="487"/>
      <c r="B9" s="488"/>
      <c r="C9" s="270"/>
      <c r="D9" s="23"/>
      <c r="E9" s="23"/>
      <c r="F9" s="23"/>
      <c r="G9" s="162">
        <f t="shared" si="0"/>
        <v>0</v>
      </c>
      <c r="H9" s="24"/>
    </row>
    <row r="10" spans="1:8" ht="15.75" x14ac:dyDescent="0.25">
      <c r="A10" s="487"/>
      <c r="B10" s="488"/>
      <c r="C10" s="270"/>
      <c r="D10" s="23"/>
      <c r="E10" s="23"/>
      <c r="F10" s="23"/>
      <c r="G10" s="162">
        <f t="shared" si="0"/>
        <v>0</v>
      </c>
      <c r="H10" s="24"/>
    </row>
    <row r="11" spans="1:8" ht="15.75" x14ac:dyDescent="0.25">
      <c r="A11" s="487"/>
      <c r="B11" s="488"/>
      <c r="C11" s="270"/>
      <c r="D11" s="23"/>
      <c r="E11" s="23"/>
      <c r="F11" s="23"/>
      <c r="G11" s="162">
        <f t="shared" si="0"/>
        <v>0</v>
      </c>
      <c r="H11" s="24"/>
    </row>
    <row r="12" spans="1:8" ht="15.75" x14ac:dyDescent="0.25">
      <c r="A12" s="487"/>
      <c r="B12" s="488"/>
      <c r="C12" s="270"/>
      <c r="D12" s="23"/>
      <c r="E12" s="23"/>
      <c r="F12" s="23"/>
      <c r="G12" s="162">
        <f t="shared" si="0"/>
        <v>0</v>
      </c>
      <c r="H12" s="24"/>
    </row>
    <row r="13" spans="1:8" ht="15.75" x14ac:dyDescent="0.25">
      <c r="A13" s="487"/>
      <c r="B13" s="488"/>
      <c r="C13" s="270"/>
      <c r="D13" s="23"/>
      <c r="E13" s="23"/>
      <c r="F13" s="23"/>
      <c r="G13" s="162">
        <f t="shared" si="0"/>
        <v>0</v>
      </c>
      <c r="H13" s="24"/>
    </row>
    <row r="14" spans="1:8" ht="15.75" x14ac:dyDescent="0.25">
      <c r="A14" s="487"/>
      <c r="B14" s="488"/>
      <c r="C14" s="270"/>
      <c r="D14" s="23"/>
      <c r="E14" s="23"/>
      <c r="F14" s="23"/>
      <c r="G14" s="162">
        <f t="shared" si="0"/>
        <v>0</v>
      </c>
      <c r="H14" s="24"/>
    </row>
    <row r="15" spans="1:8" ht="29.25" customHeight="1" x14ac:dyDescent="0.25">
      <c r="A15" s="102"/>
      <c r="B15" s="482" t="s">
        <v>13</v>
      </c>
      <c r="C15" s="482"/>
      <c r="D15" s="482"/>
      <c r="E15" s="482"/>
      <c r="F15" s="482"/>
      <c r="G15" s="163">
        <f>SUM(G5:G14)</f>
        <v>0</v>
      </c>
      <c r="H15" s="24"/>
    </row>
    <row r="16" spans="1:8" ht="29.25" customHeight="1" x14ac:dyDescent="0.25">
      <c r="H16" s="24"/>
    </row>
    <row r="17" spans="1:8" ht="102.75" customHeight="1" x14ac:dyDescent="0.2">
      <c r="A17" s="137" t="s">
        <v>81</v>
      </c>
      <c r="B17" s="137" t="s">
        <v>257</v>
      </c>
      <c r="C17" s="271" t="s">
        <v>258</v>
      </c>
      <c r="D17" s="137" t="s">
        <v>259</v>
      </c>
      <c r="E17" s="137" t="s">
        <v>87</v>
      </c>
      <c r="F17" s="137" t="s">
        <v>3</v>
      </c>
      <c r="G17" s="137" t="s">
        <v>260</v>
      </c>
    </row>
    <row r="18" spans="1:8" ht="15.75" x14ac:dyDescent="0.25">
      <c r="A18" s="487">
        <v>2</v>
      </c>
      <c r="B18" s="488">
        <f>+Т2А!A8</f>
        <v>0</v>
      </c>
      <c r="C18" s="270"/>
      <c r="D18" s="150"/>
      <c r="E18" s="150"/>
      <c r="F18" s="150"/>
      <c r="G18" s="162">
        <f>+D18*F18</f>
        <v>0</v>
      </c>
      <c r="H18" s="24"/>
    </row>
    <row r="19" spans="1:8" ht="15.75" x14ac:dyDescent="0.25">
      <c r="A19" s="487"/>
      <c r="B19" s="488"/>
      <c r="C19" s="270"/>
      <c r="D19" s="150"/>
      <c r="E19" s="150"/>
      <c r="F19" s="150"/>
      <c r="G19" s="162">
        <f t="shared" ref="G19:G27" si="1">+D19*F19</f>
        <v>0</v>
      </c>
      <c r="H19" s="24"/>
    </row>
    <row r="20" spans="1:8" ht="15.75" x14ac:dyDescent="0.25">
      <c r="A20" s="487"/>
      <c r="B20" s="488"/>
      <c r="C20" s="270"/>
      <c r="D20" s="150"/>
      <c r="E20" s="150"/>
      <c r="F20" s="150"/>
      <c r="G20" s="162">
        <f t="shared" si="1"/>
        <v>0</v>
      </c>
      <c r="H20" s="24"/>
    </row>
    <row r="21" spans="1:8" ht="15.75" x14ac:dyDescent="0.25">
      <c r="A21" s="487"/>
      <c r="B21" s="488"/>
      <c r="C21" s="270"/>
      <c r="D21" s="23"/>
      <c r="E21" s="23"/>
      <c r="F21" s="23"/>
      <c r="G21" s="162">
        <f t="shared" si="1"/>
        <v>0</v>
      </c>
      <c r="H21" s="24"/>
    </row>
    <row r="22" spans="1:8" ht="15.75" x14ac:dyDescent="0.25">
      <c r="A22" s="487"/>
      <c r="B22" s="488"/>
      <c r="C22" s="270"/>
      <c r="D22" s="23"/>
      <c r="E22" s="23"/>
      <c r="F22" s="23"/>
      <c r="G22" s="162">
        <f t="shared" si="1"/>
        <v>0</v>
      </c>
      <c r="H22" s="24"/>
    </row>
    <row r="23" spans="1:8" ht="15.75" x14ac:dyDescent="0.25">
      <c r="A23" s="487"/>
      <c r="B23" s="488"/>
      <c r="C23" s="270"/>
      <c r="D23" s="23"/>
      <c r="E23" s="23"/>
      <c r="F23" s="23"/>
      <c r="G23" s="162">
        <f t="shared" si="1"/>
        <v>0</v>
      </c>
      <c r="H23" s="24"/>
    </row>
    <row r="24" spans="1:8" ht="15.75" x14ac:dyDescent="0.25">
      <c r="A24" s="487"/>
      <c r="B24" s="488"/>
      <c r="C24" s="270"/>
      <c r="D24" s="23"/>
      <c r="E24" s="23"/>
      <c r="F24" s="23"/>
      <c r="G24" s="162">
        <f t="shared" si="1"/>
        <v>0</v>
      </c>
      <c r="H24" s="24"/>
    </row>
    <row r="25" spans="1:8" ht="15.75" x14ac:dyDescent="0.25">
      <c r="A25" s="487"/>
      <c r="B25" s="488"/>
      <c r="C25" s="270"/>
      <c r="D25" s="23"/>
      <c r="E25" s="23"/>
      <c r="F25" s="23"/>
      <c r="G25" s="162">
        <f t="shared" si="1"/>
        <v>0</v>
      </c>
      <c r="H25" s="24"/>
    </row>
    <row r="26" spans="1:8" ht="15.75" x14ac:dyDescent="0.25">
      <c r="A26" s="487"/>
      <c r="B26" s="488"/>
      <c r="C26" s="270"/>
      <c r="D26" s="23"/>
      <c r="E26" s="23"/>
      <c r="F26" s="23"/>
      <c r="G26" s="162">
        <f t="shared" si="1"/>
        <v>0</v>
      </c>
      <c r="H26" s="24"/>
    </row>
    <row r="27" spans="1:8" ht="15.75" x14ac:dyDescent="0.25">
      <c r="A27" s="487"/>
      <c r="B27" s="488"/>
      <c r="C27" s="270"/>
      <c r="D27" s="23"/>
      <c r="E27" s="23"/>
      <c r="F27" s="23"/>
      <c r="G27" s="162">
        <f t="shared" si="1"/>
        <v>0</v>
      </c>
      <c r="H27" s="24"/>
    </row>
    <row r="28" spans="1:8" ht="26.25" customHeight="1" x14ac:dyDescent="0.25">
      <c r="A28" s="482" t="s">
        <v>13</v>
      </c>
      <c r="B28" s="482"/>
      <c r="C28" s="482"/>
      <c r="D28" s="482"/>
      <c r="E28" s="482"/>
      <c r="F28" s="482"/>
      <c r="G28" s="163">
        <f>SUM(G18:G27)</f>
        <v>0</v>
      </c>
      <c r="H28" s="24"/>
    </row>
    <row r="29" spans="1:8" ht="26.25" customHeight="1" x14ac:dyDescent="0.25">
      <c r="H29" s="24"/>
    </row>
    <row r="30" spans="1:8" ht="90.75" customHeight="1" x14ac:dyDescent="0.2">
      <c r="A30" s="137" t="s">
        <v>81</v>
      </c>
      <c r="B30" s="137" t="s">
        <v>257</v>
      </c>
      <c r="C30" s="271" t="s">
        <v>258</v>
      </c>
      <c r="D30" s="137" t="s">
        <v>259</v>
      </c>
      <c r="E30" s="137" t="s">
        <v>87</v>
      </c>
      <c r="F30" s="137" t="s">
        <v>3</v>
      </c>
      <c r="G30" s="137" t="s">
        <v>260</v>
      </c>
    </row>
    <row r="31" spans="1:8" ht="15.75" x14ac:dyDescent="0.25">
      <c r="A31" s="487">
        <v>3</v>
      </c>
      <c r="B31" s="488">
        <f>+Т2А!A9</f>
        <v>0</v>
      </c>
      <c r="C31" s="270"/>
      <c r="D31" s="150"/>
      <c r="E31" s="150"/>
      <c r="F31" s="150"/>
      <c r="G31" s="162">
        <f>+D31*F31</f>
        <v>0</v>
      </c>
      <c r="H31" s="24"/>
    </row>
    <row r="32" spans="1:8" ht="15.75" x14ac:dyDescent="0.25">
      <c r="A32" s="487"/>
      <c r="B32" s="488"/>
      <c r="C32" s="270"/>
      <c r="D32" s="150"/>
      <c r="E32" s="150"/>
      <c r="F32" s="150"/>
      <c r="G32" s="162">
        <f t="shared" ref="G32:G40" si="2">+D32*F32</f>
        <v>0</v>
      </c>
      <c r="H32" s="24"/>
    </row>
    <row r="33" spans="1:8" ht="15.75" x14ac:dyDescent="0.25">
      <c r="A33" s="487"/>
      <c r="B33" s="488"/>
      <c r="C33" s="270"/>
      <c r="D33" s="150"/>
      <c r="E33" s="150"/>
      <c r="F33" s="150"/>
      <c r="G33" s="162">
        <f t="shared" si="2"/>
        <v>0</v>
      </c>
      <c r="H33" s="24"/>
    </row>
    <row r="34" spans="1:8" ht="15.75" x14ac:dyDescent="0.25">
      <c r="A34" s="487"/>
      <c r="B34" s="488"/>
      <c r="C34" s="270"/>
      <c r="D34" s="23"/>
      <c r="E34" s="23"/>
      <c r="F34" s="23"/>
      <c r="G34" s="162">
        <f t="shared" si="2"/>
        <v>0</v>
      </c>
      <c r="H34" s="24"/>
    </row>
    <row r="35" spans="1:8" ht="15.75" x14ac:dyDescent="0.25">
      <c r="A35" s="487"/>
      <c r="B35" s="488"/>
      <c r="C35" s="270"/>
      <c r="D35" s="23"/>
      <c r="E35" s="23"/>
      <c r="F35" s="23"/>
      <c r="G35" s="162">
        <f t="shared" si="2"/>
        <v>0</v>
      </c>
      <c r="H35" s="24"/>
    </row>
    <row r="36" spans="1:8" ht="15.75" x14ac:dyDescent="0.25">
      <c r="A36" s="487"/>
      <c r="B36" s="488"/>
      <c r="C36" s="270"/>
      <c r="D36" s="23"/>
      <c r="E36" s="23"/>
      <c r="F36" s="23"/>
      <c r="G36" s="162">
        <f t="shared" si="2"/>
        <v>0</v>
      </c>
      <c r="H36" s="24"/>
    </row>
    <row r="37" spans="1:8" ht="15.75" x14ac:dyDescent="0.25">
      <c r="A37" s="487"/>
      <c r="B37" s="488"/>
      <c r="C37" s="270"/>
      <c r="D37" s="23"/>
      <c r="E37" s="23"/>
      <c r="F37" s="23"/>
      <c r="G37" s="162">
        <f t="shared" si="2"/>
        <v>0</v>
      </c>
      <c r="H37" s="24"/>
    </row>
    <row r="38" spans="1:8" ht="15.75" x14ac:dyDescent="0.25">
      <c r="A38" s="487"/>
      <c r="B38" s="488"/>
      <c r="C38" s="270"/>
      <c r="D38" s="23"/>
      <c r="E38" s="23"/>
      <c r="F38" s="23"/>
      <c r="G38" s="162">
        <f t="shared" si="2"/>
        <v>0</v>
      </c>
      <c r="H38" s="24"/>
    </row>
    <row r="39" spans="1:8" ht="15.75" x14ac:dyDescent="0.25">
      <c r="A39" s="487"/>
      <c r="B39" s="488"/>
      <c r="C39" s="270"/>
      <c r="D39" s="23"/>
      <c r="E39" s="23"/>
      <c r="F39" s="23"/>
      <c r="G39" s="162">
        <f t="shared" si="2"/>
        <v>0</v>
      </c>
      <c r="H39" s="24"/>
    </row>
    <row r="40" spans="1:8" ht="15.75" x14ac:dyDescent="0.25">
      <c r="A40" s="487"/>
      <c r="B40" s="488"/>
      <c r="C40" s="270"/>
      <c r="D40" s="23"/>
      <c r="E40" s="23"/>
      <c r="F40" s="23"/>
      <c r="G40" s="162">
        <f t="shared" si="2"/>
        <v>0</v>
      </c>
      <c r="H40" s="24"/>
    </row>
    <row r="41" spans="1:8" ht="24.75" customHeight="1" x14ac:dyDescent="0.25">
      <c r="A41" s="482" t="s">
        <v>13</v>
      </c>
      <c r="B41" s="482"/>
      <c r="C41" s="482"/>
      <c r="D41" s="482"/>
      <c r="E41" s="482"/>
      <c r="F41" s="482"/>
      <c r="G41" s="163">
        <f>SUM(G31:G40)</f>
        <v>0</v>
      </c>
      <c r="H41" s="24"/>
    </row>
    <row r="42" spans="1:8" ht="24.75" customHeight="1" x14ac:dyDescent="0.25">
      <c r="H42" s="24"/>
    </row>
    <row r="43" spans="1:8" ht="100.5" customHeight="1" x14ac:dyDescent="0.2">
      <c r="A43" s="137" t="s">
        <v>81</v>
      </c>
      <c r="B43" s="137" t="s">
        <v>257</v>
      </c>
      <c r="C43" s="271" t="s">
        <v>258</v>
      </c>
      <c r="D43" s="137" t="s">
        <v>259</v>
      </c>
      <c r="E43" s="137" t="s">
        <v>87</v>
      </c>
      <c r="F43" s="137" t="s">
        <v>3</v>
      </c>
      <c r="G43" s="137" t="s">
        <v>260</v>
      </c>
    </row>
    <row r="44" spans="1:8" ht="15.75" x14ac:dyDescent="0.25">
      <c r="A44" s="483">
        <v>4</v>
      </c>
      <c r="B44" s="484"/>
      <c r="C44" s="270"/>
      <c r="D44" s="23"/>
      <c r="E44" s="23"/>
      <c r="F44" s="23"/>
      <c r="G44" s="23"/>
      <c r="H44" s="24"/>
    </row>
    <row r="45" spans="1:8" ht="15.75" x14ac:dyDescent="0.25">
      <c r="A45" s="483"/>
      <c r="B45" s="484"/>
      <c r="C45" s="270"/>
      <c r="D45" s="23"/>
      <c r="E45" s="23"/>
      <c r="F45" s="23"/>
      <c r="G45" s="23"/>
      <c r="H45" s="24"/>
    </row>
    <row r="46" spans="1:8" ht="15.75" x14ac:dyDescent="0.25">
      <c r="A46" s="483"/>
      <c r="B46" s="484"/>
      <c r="C46" s="270"/>
      <c r="D46" s="23"/>
      <c r="E46" s="23"/>
      <c r="F46" s="23"/>
      <c r="G46" s="23"/>
      <c r="H46" s="24"/>
    </row>
    <row r="47" spans="1:8" ht="15.75" x14ac:dyDescent="0.25">
      <c r="A47" s="483"/>
      <c r="B47" s="484"/>
      <c r="C47" s="270"/>
      <c r="D47" s="23"/>
      <c r="E47" s="23"/>
      <c r="F47" s="23"/>
      <c r="G47" s="23"/>
      <c r="H47" s="24"/>
    </row>
    <row r="48" spans="1:8" ht="15.75" x14ac:dyDescent="0.25">
      <c r="A48" s="483"/>
      <c r="B48" s="484"/>
      <c r="C48" s="270"/>
      <c r="D48" s="23"/>
      <c r="E48" s="23"/>
      <c r="F48" s="23"/>
      <c r="G48" s="23"/>
      <c r="H48" s="24"/>
    </row>
    <row r="49" spans="1:8" ht="15.75" x14ac:dyDescent="0.25">
      <c r="A49" s="483"/>
      <c r="B49" s="484"/>
      <c r="C49" s="270"/>
      <c r="D49" s="23"/>
      <c r="E49" s="23"/>
      <c r="F49" s="23"/>
      <c r="G49" s="23"/>
      <c r="H49" s="24"/>
    </row>
    <row r="50" spans="1:8" ht="15.75" x14ac:dyDescent="0.25">
      <c r="A50" s="483"/>
      <c r="B50" s="484"/>
      <c r="C50" s="270"/>
      <c r="D50" s="23"/>
      <c r="E50" s="23"/>
      <c r="F50" s="23"/>
      <c r="G50" s="23"/>
      <c r="H50" s="24"/>
    </row>
    <row r="51" spans="1:8" ht="15.75" x14ac:dyDescent="0.25">
      <c r="A51" s="483"/>
      <c r="B51" s="484"/>
      <c r="C51" s="270"/>
      <c r="D51" s="23"/>
      <c r="E51" s="23"/>
      <c r="F51" s="23"/>
      <c r="G51" s="23"/>
      <c r="H51" s="24"/>
    </row>
    <row r="52" spans="1:8" ht="15.75" x14ac:dyDescent="0.25">
      <c r="A52" s="483"/>
      <c r="B52" s="484"/>
      <c r="C52" s="270"/>
      <c r="D52" s="23"/>
      <c r="E52" s="23"/>
      <c r="F52" s="23"/>
      <c r="G52" s="23"/>
      <c r="H52" s="24"/>
    </row>
    <row r="53" spans="1:8" ht="15.75" x14ac:dyDescent="0.25">
      <c r="A53" s="483"/>
      <c r="B53" s="484"/>
      <c r="C53" s="270"/>
      <c r="D53" s="23"/>
      <c r="E53" s="23"/>
      <c r="F53" s="23"/>
      <c r="G53" s="23"/>
      <c r="H53" s="24"/>
    </row>
    <row r="54" spans="1:8" ht="26.25" customHeight="1" x14ac:dyDescent="0.25">
      <c r="A54" s="482" t="s">
        <v>13</v>
      </c>
      <c r="B54" s="482"/>
      <c r="C54" s="482"/>
      <c r="D54" s="482"/>
      <c r="E54" s="482"/>
      <c r="F54" s="482"/>
      <c r="G54" s="23"/>
      <c r="H54" s="24"/>
    </row>
    <row r="55" spans="1:8" ht="26.25" customHeight="1" x14ac:dyDescent="0.25">
      <c r="H55" s="24"/>
    </row>
    <row r="56" spans="1:8" ht="111" customHeight="1" x14ac:dyDescent="0.2">
      <c r="A56" s="137" t="s">
        <v>81</v>
      </c>
      <c r="B56" s="137" t="s">
        <v>257</v>
      </c>
      <c r="C56" s="271" t="s">
        <v>258</v>
      </c>
      <c r="D56" s="137" t="s">
        <v>259</v>
      </c>
      <c r="E56" s="137" t="s">
        <v>87</v>
      </c>
      <c r="F56" s="137" t="s">
        <v>3</v>
      </c>
      <c r="G56" s="137" t="s">
        <v>260</v>
      </c>
    </row>
    <row r="57" spans="1:8" ht="15.75" x14ac:dyDescent="0.25">
      <c r="A57" s="483">
        <v>5</v>
      </c>
      <c r="B57" s="484"/>
      <c r="C57" s="270"/>
      <c r="D57" s="23"/>
      <c r="E57" s="23"/>
      <c r="F57" s="23"/>
      <c r="G57" s="23"/>
      <c r="H57" s="24"/>
    </row>
    <row r="58" spans="1:8" ht="15.75" x14ac:dyDescent="0.25">
      <c r="A58" s="483"/>
      <c r="B58" s="484"/>
      <c r="C58" s="270"/>
      <c r="D58" s="23"/>
      <c r="E58" s="23"/>
      <c r="F58" s="23"/>
      <c r="G58" s="23"/>
      <c r="H58" s="24"/>
    </row>
    <row r="59" spans="1:8" ht="15.75" x14ac:dyDescent="0.25">
      <c r="A59" s="483"/>
      <c r="B59" s="484"/>
      <c r="C59" s="270"/>
      <c r="D59" s="23"/>
      <c r="E59" s="23"/>
      <c r="F59" s="23"/>
      <c r="G59" s="23"/>
      <c r="H59" s="24"/>
    </row>
    <row r="60" spans="1:8" ht="15.75" x14ac:dyDescent="0.25">
      <c r="A60" s="483"/>
      <c r="B60" s="484"/>
      <c r="C60" s="270"/>
      <c r="D60" s="23"/>
      <c r="E60" s="23"/>
      <c r="F60" s="23"/>
      <c r="G60" s="23"/>
      <c r="H60" s="24"/>
    </row>
    <row r="61" spans="1:8" ht="15.75" x14ac:dyDescent="0.25">
      <c r="A61" s="483"/>
      <c r="B61" s="484"/>
      <c r="C61" s="270"/>
      <c r="D61" s="23"/>
      <c r="E61" s="23"/>
      <c r="F61" s="23"/>
      <c r="G61" s="23"/>
      <c r="H61" s="24"/>
    </row>
    <row r="62" spans="1:8" ht="15.75" x14ac:dyDescent="0.25">
      <c r="A62" s="483"/>
      <c r="B62" s="484"/>
      <c r="C62" s="270"/>
      <c r="D62" s="23"/>
      <c r="E62" s="23"/>
      <c r="F62" s="23"/>
      <c r="G62" s="23"/>
      <c r="H62" s="24"/>
    </row>
    <row r="63" spans="1:8" ht="15.75" x14ac:dyDescent="0.25">
      <c r="A63" s="483"/>
      <c r="B63" s="484"/>
      <c r="C63" s="270"/>
      <c r="D63" s="23"/>
      <c r="E63" s="23"/>
      <c r="F63" s="23"/>
      <c r="G63" s="23"/>
      <c r="H63" s="24"/>
    </row>
    <row r="64" spans="1:8" ht="15.75" x14ac:dyDescent="0.25">
      <c r="A64" s="483"/>
      <c r="B64" s="484"/>
      <c r="C64" s="270"/>
      <c r="D64" s="23"/>
      <c r="E64" s="23"/>
      <c r="F64" s="23"/>
      <c r="G64" s="23"/>
      <c r="H64" s="24"/>
    </row>
    <row r="65" spans="1:8" ht="15.75" x14ac:dyDescent="0.25">
      <c r="A65" s="483"/>
      <c r="B65" s="484"/>
      <c r="C65" s="270"/>
      <c r="D65" s="23"/>
      <c r="E65" s="23"/>
      <c r="F65" s="23"/>
      <c r="G65" s="23"/>
      <c r="H65" s="24"/>
    </row>
    <row r="66" spans="1:8" ht="15.75" x14ac:dyDescent="0.25">
      <c r="A66" s="483"/>
      <c r="B66" s="484"/>
      <c r="C66" s="270"/>
      <c r="D66" s="23"/>
      <c r="E66" s="23"/>
      <c r="F66" s="23"/>
      <c r="G66" s="23"/>
      <c r="H66" s="24"/>
    </row>
    <row r="67" spans="1:8" ht="32.25" customHeight="1" x14ac:dyDescent="0.25">
      <c r="A67" s="482" t="s">
        <v>13</v>
      </c>
      <c r="B67" s="482"/>
      <c r="C67" s="482"/>
      <c r="D67" s="482"/>
      <c r="E67" s="482"/>
      <c r="F67" s="482"/>
      <c r="G67" s="23"/>
      <c r="H67" s="24"/>
    </row>
    <row r="68" spans="1:8" ht="42.75" customHeight="1" x14ac:dyDescent="0.25">
      <c r="A68" s="404" t="s">
        <v>261</v>
      </c>
      <c r="B68" s="489"/>
      <c r="C68" s="489"/>
      <c r="D68" s="489"/>
      <c r="E68" s="489"/>
      <c r="F68" s="489"/>
      <c r="G68" s="489"/>
      <c r="H68" s="25"/>
    </row>
    <row r="69" spans="1:8" ht="38.25" customHeight="1" x14ac:dyDescent="0.25">
      <c r="A69" s="404" t="s">
        <v>262</v>
      </c>
      <c r="B69" s="489"/>
      <c r="C69" s="489"/>
      <c r="D69" s="489"/>
      <c r="E69" s="489"/>
      <c r="F69" s="489"/>
      <c r="G69" s="489"/>
      <c r="H69" s="25"/>
    </row>
    <row r="70" spans="1:8" ht="15.75" x14ac:dyDescent="0.25">
      <c r="A70" s="404" t="s">
        <v>263</v>
      </c>
      <c r="B70" s="489"/>
      <c r="C70" s="489"/>
      <c r="D70" s="489"/>
      <c r="E70" s="489"/>
      <c r="F70" s="489"/>
      <c r="G70" s="489"/>
      <c r="H70" s="25"/>
    </row>
    <row r="71" spans="1:8" ht="15.75" x14ac:dyDescent="0.25">
      <c r="A71" s="404" t="s">
        <v>226</v>
      </c>
      <c r="B71" s="489"/>
      <c r="C71" s="489"/>
      <c r="D71" s="489"/>
      <c r="E71" s="489"/>
      <c r="F71" s="489"/>
      <c r="G71" s="489"/>
      <c r="H71" s="25"/>
    </row>
    <row r="72" spans="1:8" ht="15.75" x14ac:dyDescent="0.25">
      <c r="A72" s="404" t="s">
        <v>227</v>
      </c>
      <c r="B72" s="489"/>
      <c r="C72" s="489"/>
      <c r="D72" s="489"/>
      <c r="E72" s="489"/>
      <c r="F72" s="489"/>
      <c r="G72" s="489"/>
      <c r="H72" s="25"/>
    </row>
    <row r="73" spans="1:8" ht="15.75" x14ac:dyDescent="0.25">
      <c r="A73" s="404" t="s">
        <v>228</v>
      </c>
      <c r="B73" s="489"/>
      <c r="C73" s="489"/>
      <c r="D73" s="489"/>
      <c r="E73" s="489"/>
      <c r="F73" s="489"/>
      <c r="G73" s="489"/>
      <c r="H73" s="25"/>
    </row>
    <row r="74" spans="1:8" ht="15.75" x14ac:dyDescent="0.25">
      <c r="A74" s="404" t="s">
        <v>229</v>
      </c>
      <c r="B74" s="489"/>
      <c r="C74" s="489"/>
      <c r="D74" s="489"/>
      <c r="E74" s="489"/>
      <c r="F74" s="489"/>
      <c r="G74" s="489"/>
      <c r="H74" s="25"/>
    </row>
  </sheetData>
  <mergeCells count="23">
    <mergeCell ref="A73:G73"/>
    <mergeCell ref="A74:G74"/>
    <mergeCell ref="A68:G68"/>
    <mergeCell ref="A69:G69"/>
    <mergeCell ref="A70:G70"/>
    <mergeCell ref="A71:G71"/>
    <mergeCell ref="A72:G72"/>
    <mergeCell ref="A67:F67"/>
    <mergeCell ref="A57:A66"/>
    <mergeCell ref="B57:B66"/>
    <mergeCell ref="A3:A4"/>
    <mergeCell ref="A28:F28"/>
    <mergeCell ref="A41:F41"/>
    <mergeCell ref="A54:F54"/>
    <mergeCell ref="A44:A53"/>
    <mergeCell ref="B44:B53"/>
    <mergeCell ref="A31:A40"/>
    <mergeCell ref="B31:B40"/>
    <mergeCell ref="B15:F15"/>
    <mergeCell ref="A18:A27"/>
    <mergeCell ref="B18:B27"/>
    <mergeCell ref="A5:A14"/>
    <mergeCell ref="B5:B1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N33"/>
  <sheetViews>
    <sheetView showGridLines="0" zoomScale="70" zoomScaleNormal="70" zoomScaleSheetLayoutView="85" workbookViewId="0">
      <selection activeCell="R12" sqref="R12"/>
    </sheetView>
  </sheetViews>
  <sheetFormatPr defaultColWidth="9.140625" defaultRowHeight="11.25" x14ac:dyDescent="0.2"/>
  <cols>
    <col min="1" max="1" width="5.5703125" style="103" customWidth="1"/>
    <col min="2" max="2" width="11.140625" style="29" customWidth="1"/>
    <col min="3" max="3" width="34.7109375" style="29" customWidth="1"/>
    <col min="4" max="4" width="14.85546875" style="29" customWidth="1"/>
    <col min="5" max="14" width="14.7109375" style="29" customWidth="1"/>
    <col min="15" max="16384" width="9.140625" style="29"/>
  </cols>
  <sheetData>
    <row r="1" spans="1:14" ht="15.75" x14ac:dyDescent="0.2">
      <c r="A1" s="329" t="s">
        <v>264</v>
      </c>
      <c r="B1" s="329"/>
      <c r="C1" s="329"/>
      <c r="D1" s="329"/>
      <c r="E1" s="329"/>
      <c r="F1" s="329"/>
      <c r="G1" s="329"/>
      <c r="H1" s="329"/>
      <c r="I1" s="329"/>
      <c r="J1" s="329"/>
      <c r="K1" s="329"/>
      <c r="L1" s="329"/>
      <c r="M1" s="329"/>
      <c r="N1" s="329"/>
    </row>
    <row r="2" spans="1:14" ht="15.75" x14ac:dyDescent="0.2">
      <c r="A2" s="329" t="s">
        <v>243</v>
      </c>
      <c r="B2" s="329"/>
      <c r="C2" s="329"/>
      <c r="D2" s="329"/>
      <c r="E2" s="329"/>
      <c r="F2" s="329"/>
      <c r="G2" s="329"/>
      <c r="H2" s="329"/>
      <c r="I2" s="329"/>
      <c r="J2" s="329"/>
      <c r="K2" s="329"/>
      <c r="L2" s="329"/>
      <c r="M2" s="329"/>
      <c r="N2" s="329"/>
    </row>
    <row r="3" spans="1:14" ht="7.5" customHeight="1" thickBot="1" x14ac:dyDescent="0.25"/>
    <row r="4" spans="1:14" ht="16.5" thickBot="1" x14ac:dyDescent="0.25">
      <c r="A4" s="56" t="s">
        <v>244</v>
      </c>
      <c r="B4" s="17"/>
      <c r="C4" s="46"/>
      <c r="D4" s="46"/>
      <c r="E4" s="91"/>
      <c r="G4" s="46"/>
      <c r="H4" s="104"/>
      <c r="I4" s="46"/>
      <c r="J4" s="46"/>
      <c r="K4" s="46"/>
      <c r="L4" s="5"/>
      <c r="M4" s="505" t="s">
        <v>271</v>
      </c>
      <c r="N4" s="506">
        <v>0.1</v>
      </c>
    </row>
    <row r="5" spans="1:14" s="1" customFormat="1" ht="118.5" customHeight="1" x14ac:dyDescent="0.2">
      <c r="A5" s="448" t="s">
        <v>81</v>
      </c>
      <c r="B5" s="498" t="s">
        <v>30</v>
      </c>
      <c r="C5" s="498"/>
      <c r="D5" s="164" t="s">
        <v>115</v>
      </c>
      <c r="E5" s="164" t="s">
        <v>36</v>
      </c>
      <c r="F5" s="164" t="s">
        <v>37</v>
      </c>
      <c r="G5" s="164" t="s">
        <v>40</v>
      </c>
      <c r="H5" s="164" t="s">
        <v>38</v>
      </c>
      <c r="I5" s="165" t="s">
        <v>39</v>
      </c>
      <c r="J5" s="165" t="s">
        <v>64</v>
      </c>
      <c r="K5" s="164" t="s">
        <v>65</v>
      </c>
      <c r="L5" s="164" t="s">
        <v>66</v>
      </c>
      <c r="M5" s="164" t="s">
        <v>67</v>
      </c>
      <c r="N5" s="166" t="s">
        <v>68</v>
      </c>
    </row>
    <row r="6" spans="1:14" s="1" customFormat="1" ht="12.75" x14ac:dyDescent="0.2">
      <c r="A6" s="450"/>
      <c r="B6" s="497">
        <v>1</v>
      </c>
      <c r="C6" s="497"/>
      <c r="D6" s="148">
        <v>2</v>
      </c>
      <c r="E6" s="148">
        <v>3</v>
      </c>
      <c r="F6" s="148">
        <v>4</v>
      </c>
      <c r="G6" s="148">
        <v>5</v>
      </c>
      <c r="H6" s="148">
        <v>6</v>
      </c>
      <c r="I6" s="148">
        <v>7</v>
      </c>
      <c r="J6" s="148">
        <v>8</v>
      </c>
      <c r="K6" s="148">
        <v>9</v>
      </c>
      <c r="L6" s="148">
        <v>10</v>
      </c>
      <c r="M6" s="148">
        <v>11</v>
      </c>
      <c r="N6" s="167">
        <v>12</v>
      </c>
    </row>
    <row r="7" spans="1:14" ht="13.5" customHeight="1" x14ac:dyDescent="0.2">
      <c r="A7" s="216" t="s">
        <v>31</v>
      </c>
      <c r="B7" s="217"/>
      <c r="C7" s="217"/>
      <c r="D7" s="217"/>
      <c r="E7" s="217"/>
      <c r="F7" s="217"/>
      <c r="G7" s="217"/>
      <c r="H7" s="218"/>
      <c r="I7" s="218"/>
      <c r="J7" s="217"/>
      <c r="K7" s="217"/>
      <c r="L7" s="217"/>
      <c r="M7" s="219"/>
      <c r="N7" s="220"/>
    </row>
    <row r="8" spans="1:14" ht="15.75" x14ac:dyDescent="0.2">
      <c r="A8" s="221">
        <v>1</v>
      </c>
      <c r="B8" s="490" t="s">
        <v>95</v>
      </c>
      <c r="C8" s="490"/>
      <c r="D8" s="105">
        <f>+Т2!F15</f>
        <v>0</v>
      </c>
      <c r="E8" s="105">
        <f>+Т2!F25</f>
        <v>0</v>
      </c>
      <c r="F8" s="105">
        <f>+Т2!F35</f>
        <v>0</v>
      </c>
      <c r="G8" s="105">
        <f>+Т2!F45</f>
        <v>0</v>
      </c>
      <c r="H8" s="105">
        <f>+Т2!F55</f>
        <v>0</v>
      </c>
      <c r="I8" s="105">
        <f>+Т2!F65</f>
        <v>0</v>
      </c>
      <c r="J8" s="105">
        <f>+Т2!F75</f>
        <v>0</v>
      </c>
      <c r="K8" s="105">
        <f>+Т2!F85</f>
        <v>0</v>
      </c>
      <c r="L8" s="105">
        <f>+Т2!F95</f>
        <v>0</v>
      </c>
      <c r="M8" s="105">
        <f>+Т2!F105</f>
        <v>0</v>
      </c>
      <c r="N8" s="222">
        <f>+Т2!F115</f>
        <v>0</v>
      </c>
    </row>
    <row r="9" spans="1:14" ht="15.75" x14ac:dyDescent="0.2">
      <c r="A9" s="221">
        <v>2</v>
      </c>
      <c r="B9" s="490" t="s">
        <v>14</v>
      </c>
      <c r="C9" s="490"/>
      <c r="D9" s="507">
        <f>Т3!C13</f>
        <v>0</v>
      </c>
      <c r="E9" s="507">
        <f>Т3!D13</f>
        <v>0</v>
      </c>
      <c r="F9" s="507">
        <f>Т3!E13</f>
        <v>0</v>
      </c>
      <c r="G9" s="507">
        <f>Т3!F13</f>
        <v>0</v>
      </c>
      <c r="H9" s="507">
        <f>Т3!G13</f>
        <v>0</v>
      </c>
      <c r="I9" s="507">
        <f>Т3!H13</f>
        <v>0</v>
      </c>
      <c r="J9" s="507">
        <f>Т3!I13</f>
        <v>0</v>
      </c>
      <c r="K9" s="507">
        <f>Т3!J13</f>
        <v>0</v>
      </c>
      <c r="L9" s="507">
        <f>Т3!K13</f>
        <v>0</v>
      </c>
      <c r="M9" s="507">
        <f>Т3!L13</f>
        <v>0</v>
      </c>
      <c r="N9" s="507">
        <f>Т3!M13</f>
        <v>0</v>
      </c>
    </row>
    <row r="10" spans="1:14" s="1" customFormat="1" ht="13.5" customHeight="1" x14ac:dyDescent="0.2">
      <c r="A10" s="223" t="s">
        <v>36</v>
      </c>
      <c r="B10" s="491" t="s">
        <v>32</v>
      </c>
      <c r="C10" s="492"/>
      <c r="D10" s="106">
        <f>SUM(D8:D9)</f>
        <v>0</v>
      </c>
      <c r="E10" s="106">
        <f t="shared" ref="E10:N10" si="0">SUM(E8:E9)</f>
        <v>0</v>
      </c>
      <c r="F10" s="106">
        <f t="shared" si="0"/>
        <v>0</v>
      </c>
      <c r="G10" s="106">
        <f t="shared" si="0"/>
        <v>0</v>
      </c>
      <c r="H10" s="106">
        <f t="shared" si="0"/>
        <v>0</v>
      </c>
      <c r="I10" s="106">
        <f t="shared" si="0"/>
        <v>0</v>
      </c>
      <c r="J10" s="106">
        <f t="shared" si="0"/>
        <v>0</v>
      </c>
      <c r="K10" s="106">
        <f t="shared" si="0"/>
        <v>0</v>
      </c>
      <c r="L10" s="106">
        <f t="shared" si="0"/>
        <v>0</v>
      </c>
      <c r="M10" s="106">
        <f t="shared" si="0"/>
        <v>0</v>
      </c>
      <c r="N10" s="224">
        <f t="shared" si="0"/>
        <v>0</v>
      </c>
    </row>
    <row r="11" spans="1:14" s="1" customFormat="1" ht="13.5" customHeight="1" x14ac:dyDescent="0.2">
      <c r="A11" s="225" t="s">
        <v>60</v>
      </c>
      <c r="B11" s="76"/>
      <c r="C11" s="76"/>
      <c r="D11" s="107"/>
      <c r="E11" s="107"/>
      <c r="F11" s="107"/>
      <c r="G11" s="107"/>
      <c r="H11" s="108"/>
      <c r="I11" s="108"/>
      <c r="J11" s="107"/>
      <c r="K11" s="107"/>
      <c r="L11" s="107"/>
      <c r="M11" s="109"/>
      <c r="N11" s="226"/>
    </row>
    <row r="12" spans="1:14" ht="15.75" x14ac:dyDescent="0.2">
      <c r="A12" s="216" t="s">
        <v>33</v>
      </c>
      <c r="B12" s="217"/>
      <c r="C12" s="217"/>
      <c r="D12" s="227"/>
      <c r="E12" s="227"/>
      <c r="F12" s="227"/>
      <c r="G12" s="227"/>
      <c r="H12" s="228"/>
      <c r="I12" s="228"/>
      <c r="J12" s="227"/>
      <c r="K12" s="227"/>
      <c r="L12" s="227"/>
      <c r="M12" s="229"/>
      <c r="N12" s="230"/>
    </row>
    <row r="13" spans="1:14" ht="15.75" x14ac:dyDescent="0.2">
      <c r="A13" s="221">
        <v>3</v>
      </c>
      <c r="B13" s="490" t="s">
        <v>96</v>
      </c>
      <c r="C13" s="490"/>
      <c r="D13" s="507">
        <f>Т4!C16</f>
        <v>0</v>
      </c>
      <c r="E13" s="507">
        <f>Т4!D16</f>
        <v>0</v>
      </c>
      <c r="F13" s="507">
        <f>Т4!E16</f>
        <v>0</v>
      </c>
      <c r="G13" s="507">
        <f>Т4!F16</f>
        <v>0</v>
      </c>
      <c r="H13" s="507">
        <f>Т4!G16</f>
        <v>0</v>
      </c>
      <c r="I13" s="507">
        <f>Т4!H16</f>
        <v>0</v>
      </c>
      <c r="J13" s="507">
        <f>Т4!I16</f>
        <v>0</v>
      </c>
      <c r="K13" s="507">
        <f>Т4!J16</f>
        <v>0</v>
      </c>
      <c r="L13" s="507">
        <f>Т4!K16</f>
        <v>0</v>
      </c>
      <c r="M13" s="507">
        <f>Т4!L16</f>
        <v>0</v>
      </c>
      <c r="N13" s="507">
        <f>Т4!M16</f>
        <v>0</v>
      </c>
    </row>
    <row r="14" spans="1:14" ht="15.75" x14ac:dyDescent="0.2">
      <c r="A14" s="221">
        <v>4</v>
      </c>
      <c r="B14" s="490" t="s">
        <v>97</v>
      </c>
      <c r="C14" s="490"/>
      <c r="D14" s="105">
        <f>+Т6!H17</f>
        <v>0</v>
      </c>
      <c r="E14" s="105">
        <f>+Т6!I17</f>
        <v>0</v>
      </c>
      <c r="F14" s="105">
        <f>+Т6!J17</f>
        <v>0</v>
      </c>
      <c r="G14" s="105">
        <f>+Т6!K17</f>
        <v>0</v>
      </c>
      <c r="H14" s="105">
        <f>+Т6!L17</f>
        <v>0</v>
      </c>
      <c r="I14" s="105">
        <f>+Т6!M17</f>
        <v>0</v>
      </c>
      <c r="J14" s="105">
        <f>+Т6!N17</f>
        <v>0</v>
      </c>
      <c r="K14" s="105">
        <f>+Т6!O17</f>
        <v>0</v>
      </c>
      <c r="L14" s="105">
        <f>+Т6!P17</f>
        <v>0</v>
      </c>
      <c r="M14" s="105">
        <f>+Т6!Q17</f>
        <v>0</v>
      </c>
      <c r="N14" s="222">
        <f>+Т6!R17</f>
        <v>0</v>
      </c>
    </row>
    <row r="15" spans="1:14" ht="15.75" x14ac:dyDescent="0.2">
      <c r="A15" s="221">
        <v>5</v>
      </c>
      <c r="B15" s="490" t="s">
        <v>98</v>
      </c>
      <c r="C15" s="490"/>
      <c r="D15" s="105">
        <f>+'T5'!G9</f>
        <v>0</v>
      </c>
      <c r="E15" s="105">
        <f>+'T5'!G14</f>
        <v>0</v>
      </c>
      <c r="F15" s="105">
        <f>+'T5'!G19</f>
        <v>0</v>
      </c>
      <c r="G15" s="105">
        <f>+'T5'!G24</f>
        <v>0</v>
      </c>
      <c r="H15" s="105">
        <f>+'T5'!G29</f>
        <v>0</v>
      </c>
      <c r="I15" s="105">
        <f>+'T5'!G34</f>
        <v>0</v>
      </c>
      <c r="J15" s="105">
        <f>+'T5'!G39</f>
        <v>0</v>
      </c>
      <c r="K15" s="105">
        <f>+'T5'!G44</f>
        <v>0</v>
      </c>
      <c r="L15" s="105">
        <f>+'T5'!G49</f>
        <v>0</v>
      </c>
      <c r="M15" s="105">
        <f>+'T5'!G54</f>
        <v>0</v>
      </c>
      <c r="N15" s="222">
        <f>+'T5'!G59</f>
        <v>0</v>
      </c>
    </row>
    <row r="16" spans="1:14" ht="15.75" x14ac:dyDescent="0.2">
      <c r="A16" s="221">
        <v>6</v>
      </c>
      <c r="B16" s="490" t="s">
        <v>29</v>
      </c>
      <c r="C16" s="490"/>
      <c r="D16" s="105">
        <f>+'T9'!C13</f>
        <v>0</v>
      </c>
      <c r="E16" s="105">
        <f>+'T9'!D13</f>
        <v>0</v>
      </c>
      <c r="F16" s="105">
        <f>+'T9'!E13</f>
        <v>0</v>
      </c>
      <c r="G16" s="105">
        <f>+'T9'!F13</f>
        <v>0</v>
      </c>
      <c r="H16" s="105">
        <f>+'T9'!G13</f>
        <v>0</v>
      </c>
      <c r="I16" s="105">
        <f>+'T9'!H13</f>
        <v>0</v>
      </c>
      <c r="J16" s="105">
        <f>+'T9'!I13</f>
        <v>0</v>
      </c>
      <c r="K16" s="105">
        <f>+'T9'!J13</f>
        <v>0</v>
      </c>
      <c r="L16" s="105">
        <f>+'T9'!K13</f>
        <v>0</v>
      </c>
      <c r="M16" s="105">
        <f>+'T9'!L13</f>
        <v>0</v>
      </c>
      <c r="N16" s="222">
        <f>+'T9'!M13</f>
        <v>0</v>
      </c>
    </row>
    <row r="17" spans="1:14" ht="15.75" x14ac:dyDescent="0.2">
      <c r="A17" s="216" t="s">
        <v>34</v>
      </c>
      <c r="B17" s="217"/>
      <c r="C17" s="217"/>
      <c r="D17" s="227"/>
      <c r="E17" s="227"/>
      <c r="F17" s="227"/>
      <c r="G17" s="227"/>
      <c r="H17" s="228"/>
      <c r="I17" s="228"/>
      <c r="J17" s="227"/>
      <c r="K17" s="227"/>
      <c r="L17" s="227"/>
      <c r="M17" s="229"/>
      <c r="N17" s="230"/>
    </row>
    <row r="18" spans="1:14" ht="15.75" x14ac:dyDescent="0.2">
      <c r="A18" s="221">
        <v>7</v>
      </c>
      <c r="B18" s="495" t="s">
        <v>54</v>
      </c>
      <c r="C18" s="496"/>
      <c r="D18" s="110"/>
      <c r="E18" s="105" t="e">
        <f>+'T8'!D14</f>
        <v>#DIV/0!</v>
      </c>
      <c r="F18" s="105" t="e">
        <f>+'T8'!E14</f>
        <v>#DIV/0!</v>
      </c>
      <c r="G18" s="105" t="e">
        <f>+'T8'!F14</f>
        <v>#DIV/0!</v>
      </c>
      <c r="H18" s="105" t="e">
        <f>+'T8'!G14</f>
        <v>#DIV/0!</v>
      </c>
      <c r="I18" s="105" t="e">
        <f>+'T8'!H14</f>
        <v>#DIV/0!</v>
      </c>
      <c r="J18" s="105" t="e">
        <f>+'T8'!I14</f>
        <v>#DIV/0!</v>
      </c>
      <c r="K18" s="105" t="e">
        <f>+'T8'!J14</f>
        <v>#DIV/0!</v>
      </c>
      <c r="L18" s="105" t="e">
        <f>+'T8'!K14</f>
        <v>#DIV/0!</v>
      </c>
      <c r="M18" s="105" t="e">
        <f>+'T8'!L14</f>
        <v>#DIV/0!</v>
      </c>
      <c r="N18" s="222" t="e">
        <f>+'T8'!M14</f>
        <v>#DIV/0!</v>
      </c>
    </row>
    <row r="19" spans="1:14" ht="15.75" x14ac:dyDescent="0.2">
      <c r="A19" s="223" t="s">
        <v>37</v>
      </c>
      <c r="B19" s="491" t="s">
        <v>35</v>
      </c>
      <c r="C19" s="492"/>
      <c r="D19" s="177">
        <f>+D13+D14+D15+D16+D18</f>
        <v>0</v>
      </c>
      <c r="E19" s="177" t="e">
        <f t="shared" ref="E19:N19" si="1">+E13+E14+E15+E16+E18</f>
        <v>#DIV/0!</v>
      </c>
      <c r="F19" s="177" t="e">
        <f t="shared" si="1"/>
        <v>#DIV/0!</v>
      </c>
      <c r="G19" s="177" t="e">
        <f t="shared" si="1"/>
        <v>#DIV/0!</v>
      </c>
      <c r="H19" s="177" t="e">
        <f t="shared" si="1"/>
        <v>#DIV/0!</v>
      </c>
      <c r="I19" s="177" t="e">
        <f t="shared" si="1"/>
        <v>#DIV/0!</v>
      </c>
      <c r="J19" s="177" t="e">
        <f t="shared" si="1"/>
        <v>#DIV/0!</v>
      </c>
      <c r="K19" s="177" t="e">
        <f t="shared" si="1"/>
        <v>#DIV/0!</v>
      </c>
      <c r="L19" s="177" t="e">
        <f t="shared" si="1"/>
        <v>#DIV/0!</v>
      </c>
      <c r="M19" s="177" t="e">
        <f t="shared" si="1"/>
        <v>#DIV/0!</v>
      </c>
      <c r="N19" s="231" t="e">
        <f t="shared" si="1"/>
        <v>#DIV/0!</v>
      </c>
    </row>
    <row r="20" spans="1:14" ht="15.75" x14ac:dyDescent="0.2">
      <c r="A20" s="223" t="s">
        <v>52</v>
      </c>
      <c r="B20" s="491" t="s">
        <v>99</v>
      </c>
      <c r="C20" s="492"/>
      <c r="D20" s="172">
        <f>+D10-D19</f>
        <v>0</v>
      </c>
      <c r="E20" s="172" t="e">
        <f>+E10-E19</f>
        <v>#DIV/0!</v>
      </c>
      <c r="F20" s="172" t="e">
        <f t="shared" ref="F20:N20" si="2">+F10-F19</f>
        <v>#DIV/0!</v>
      </c>
      <c r="G20" s="172" t="e">
        <f t="shared" si="2"/>
        <v>#DIV/0!</v>
      </c>
      <c r="H20" s="172" t="e">
        <f t="shared" si="2"/>
        <v>#DIV/0!</v>
      </c>
      <c r="I20" s="172" t="e">
        <f t="shared" si="2"/>
        <v>#DIV/0!</v>
      </c>
      <c r="J20" s="172" t="e">
        <f t="shared" si="2"/>
        <v>#DIV/0!</v>
      </c>
      <c r="K20" s="172" t="e">
        <f t="shared" si="2"/>
        <v>#DIV/0!</v>
      </c>
      <c r="L20" s="172" t="e">
        <f t="shared" si="2"/>
        <v>#DIV/0!</v>
      </c>
      <c r="M20" s="172" t="e">
        <f t="shared" si="2"/>
        <v>#DIV/0!</v>
      </c>
      <c r="N20" s="232" t="e">
        <f t="shared" si="2"/>
        <v>#DIV/0!</v>
      </c>
    </row>
    <row r="21" spans="1:14" ht="15.75" x14ac:dyDescent="0.2">
      <c r="A21" s="223" t="s">
        <v>53</v>
      </c>
      <c r="B21" s="491" t="s">
        <v>100</v>
      </c>
      <c r="C21" s="492"/>
      <c r="D21" s="172">
        <f>+IF(D20&lt;0,0,D20*$N$4)</f>
        <v>0</v>
      </c>
      <c r="E21" s="172" t="e">
        <f>+IF(E20&lt;0,0,E20*$N$4)</f>
        <v>#DIV/0!</v>
      </c>
      <c r="F21" s="172" t="e">
        <f t="shared" ref="F21:N21" si="3">+IF(F20&lt;0,0,F20*$N$4)</f>
        <v>#DIV/0!</v>
      </c>
      <c r="G21" s="172" t="e">
        <f t="shared" si="3"/>
        <v>#DIV/0!</v>
      </c>
      <c r="H21" s="172" t="e">
        <f t="shared" si="3"/>
        <v>#DIV/0!</v>
      </c>
      <c r="I21" s="172" t="e">
        <f t="shared" si="3"/>
        <v>#DIV/0!</v>
      </c>
      <c r="J21" s="172" t="e">
        <f t="shared" si="3"/>
        <v>#DIV/0!</v>
      </c>
      <c r="K21" s="172" t="e">
        <f t="shared" si="3"/>
        <v>#DIV/0!</v>
      </c>
      <c r="L21" s="172" t="e">
        <f t="shared" si="3"/>
        <v>#DIV/0!</v>
      </c>
      <c r="M21" s="172" t="e">
        <f t="shared" si="3"/>
        <v>#DIV/0!</v>
      </c>
      <c r="N21" s="232" t="e">
        <f t="shared" si="3"/>
        <v>#DIV/0!</v>
      </c>
    </row>
    <row r="22" spans="1:14" ht="15.75" x14ac:dyDescent="0.2">
      <c r="A22" s="223" t="s">
        <v>39</v>
      </c>
      <c r="B22" s="491" t="s">
        <v>101</v>
      </c>
      <c r="C22" s="492"/>
      <c r="D22" s="172">
        <f>+D20-D21</f>
        <v>0</v>
      </c>
      <c r="E22" s="172" t="e">
        <f>+E20-E21</f>
        <v>#DIV/0!</v>
      </c>
      <c r="F22" s="172" t="e">
        <f t="shared" ref="F22:N22" si="4">+F20-F21</f>
        <v>#DIV/0!</v>
      </c>
      <c r="G22" s="172" t="e">
        <f t="shared" si="4"/>
        <v>#DIV/0!</v>
      </c>
      <c r="H22" s="172" t="e">
        <f t="shared" si="4"/>
        <v>#DIV/0!</v>
      </c>
      <c r="I22" s="172" t="e">
        <f t="shared" si="4"/>
        <v>#DIV/0!</v>
      </c>
      <c r="J22" s="172" t="e">
        <f t="shared" si="4"/>
        <v>#DIV/0!</v>
      </c>
      <c r="K22" s="172" t="e">
        <f t="shared" si="4"/>
        <v>#DIV/0!</v>
      </c>
      <c r="L22" s="172" t="e">
        <f t="shared" si="4"/>
        <v>#DIV/0!</v>
      </c>
      <c r="M22" s="172" t="e">
        <f t="shared" si="4"/>
        <v>#DIV/0!</v>
      </c>
      <c r="N22" s="232" t="e">
        <f t="shared" si="4"/>
        <v>#DIV/0!</v>
      </c>
    </row>
    <row r="23" spans="1:14" ht="15.75" x14ac:dyDescent="0.2">
      <c r="A23" s="223" t="s">
        <v>64</v>
      </c>
      <c r="B23" s="491" t="s">
        <v>102</v>
      </c>
      <c r="C23" s="492"/>
      <c r="D23" s="110"/>
      <c r="E23" s="110">
        <f>+'T1'!G26*0.5</f>
        <v>0</v>
      </c>
      <c r="F23" s="172"/>
      <c r="G23" s="172"/>
      <c r="H23" s="172"/>
      <c r="I23" s="172"/>
      <c r="J23" s="172"/>
      <c r="K23" s="172"/>
      <c r="L23" s="172"/>
      <c r="M23" s="172"/>
      <c r="N23" s="232"/>
    </row>
    <row r="24" spans="1:14" ht="16.5" thickBot="1" x14ac:dyDescent="0.25">
      <c r="A24" s="233" t="s">
        <v>103</v>
      </c>
      <c r="B24" s="493" t="s">
        <v>104</v>
      </c>
      <c r="C24" s="494"/>
      <c r="D24" s="234">
        <f>+D22+D14+D23</f>
        <v>0</v>
      </c>
      <c r="E24" s="234" t="e">
        <f t="shared" ref="E24:N24" si="5">+E22+E14+E23</f>
        <v>#DIV/0!</v>
      </c>
      <c r="F24" s="234" t="e">
        <f t="shared" si="5"/>
        <v>#DIV/0!</v>
      </c>
      <c r="G24" s="234" t="e">
        <f t="shared" si="5"/>
        <v>#DIV/0!</v>
      </c>
      <c r="H24" s="234" t="e">
        <f t="shared" si="5"/>
        <v>#DIV/0!</v>
      </c>
      <c r="I24" s="234" t="e">
        <f t="shared" si="5"/>
        <v>#DIV/0!</v>
      </c>
      <c r="J24" s="234" t="e">
        <f t="shared" si="5"/>
        <v>#DIV/0!</v>
      </c>
      <c r="K24" s="234" t="e">
        <f t="shared" si="5"/>
        <v>#DIV/0!</v>
      </c>
      <c r="L24" s="234" t="e">
        <f t="shared" si="5"/>
        <v>#DIV/0!</v>
      </c>
      <c r="M24" s="234" t="e">
        <f t="shared" si="5"/>
        <v>#DIV/0!</v>
      </c>
      <c r="N24" s="235" t="e">
        <f t="shared" si="5"/>
        <v>#DIV/0!</v>
      </c>
    </row>
    <row r="25" spans="1:14" s="1" customFormat="1" ht="15.75" x14ac:dyDescent="0.2">
      <c r="A25" s="111" t="s">
        <v>127</v>
      </c>
      <c r="D25" s="91"/>
      <c r="E25" s="91"/>
    </row>
    <row r="26" spans="1:14" ht="15.75" x14ac:dyDescent="0.25">
      <c r="A26" s="82" t="s">
        <v>132</v>
      </c>
      <c r="B26" s="25"/>
      <c r="C26" s="25"/>
      <c r="D26" s="25"/>
      <c r="E26" s="25"/>
      <c r="F26" s="25"/>
      <c r="G26" s="25"/>
      <c r="H26" s="25"/>
      <c r="I26" s="25"/>
      <c r="J26" s="25"/>
      <c r="K26" s="25"/>
      <c r="L26" s="112"/>
      <c r="M26" s="25"/>
      <c r="N26" s="25"/>
    </row>
    <row r="27" spans="1:14" ht="63.75" customHeight="1" x14ac:dyDescent="0.25">
      <c r="A27" s="404" t="s">
        <v>133</v>
      </c>
      <c r="B27" s="404"/>
      <c r="C27" s="404"/>
      <c r="D27" s="404"/>
      <c r="E27" s="404"/>
      <c r="F27" s="404"/>
      <c r="G27" s="404"/>
      <c r="H27" s="404"/>
      <c r="I27" s="25"/>
      <c r="J27" s="25"/>
      <c r="K27" s="25"/>
      <c r="L27" s="112"/>
      <c r="M27" s="25"/>
      <c r="N27" s="25"/>
    </row>
    <row r="28" spans="1:14" ht="15.75" x14ac:dyDescent="0.25">
      <c r="A28" s="82" t="s">
        <v>105</v>
      </c>
      <c r="B28" s="25"/>
      <c r="C28" s="25"/>
      <c r="D28" s="25"/>
      <c r="E28" s="25"/>
      <c r="F28" s="25"/>
      <c r="G28" s="25"/>
      <c r="H28" s="25"/>
      <c r="I28" s="25"/>
      <c r="J28" s="25"/>
      <c r="K28" s="25"/>
      <c r="L28" s="112"/>
      <c r="M28" s="25"/>
      <c r="N28" s="25"/>
    </row>
    <row r="29" spans="1:14" ht="15.75" x14ac:dyDescent="0.25">
      <c r="A29" s="82" t="s">
        <v>106</v>
      </c>
      <c r="B29" s="25"/>
      <c r="C29" s="25"/>
      <c r="D29" s="25"/>
      <c r="E29" s="25"/>
      <c r="F29" s="25"/>
      <c r="G29" s="25"/>
      <c r="H29" s="25"/>
      <c r="I29" s="25"/>
      <c r="J29" s="25"/>
      <c r="K29" s="25"/>
      <c r="L29" s="112"/>
      <c r="M29" s="25"/>
      <c r="N29" s="25"/>
    </row>
    <row r="30" spans="1:14" s="1" customFormat="1" ht="15.75" x14ac:dyDescent="0.25">
      <c r="A30" s="82" t="s">
        <v>107</v>
      </c>
      <c r="B30" s="25"/>
      <c r="C30" s="25"/>
      <c r="D30" s="25"/>
      <c r="E30" s="25"/>
      <c r="F30" s="25"/>
      <c r="G30" s="25"/>
      <c r="H30" s="25"/>
      <c r="I30" s="25"/>
      <c r="J30" s="25"/>
      <c r="K30" s="25"/>
      <c r="L30" s="112"/>
      <c r="M30" s="25"/>
      <c r="N30" s="25"/>
    </row>
    <row r="31" spans="1:14" s="1" customFormat="1" ht="15.75" x14ac:dyDescent="0.25">
      <c r="A31" s="82" t="s">
        <v>108</v>
      </c>
      <c r="B31" s="25"/>
      <c r="C31" s="25"/>
      <c r="D31" s="25"/>
      <c r="E31" s="25"/>
      <c r="F31" s="25"/>
      <c r="G31" s="25"/>
      <c r="H31" s="25"/>
      <c r="I31" s="25"/>
      <c r="J31" s="25"/>
      <c r="K31" s="25"/>
      <c r="L31" s="112"/>
      <c r="M31" s="25"/>
      <c r="N31" s="25"/>
    </row>
    <row r="32" spans="1:14" s="1" customFormat="1" ht="15.75" x14ac:dyDescent="0.25">
      <c r="A32" s="82" t="s">
        <v>109</v>
      </c>
      <c r="B32" s="25"/>
      <c r="C32" s="25"/>
      <c r="D32" s="25"/>
      <c r="E32" s="25"/>
      <c r="F32" s="25"/>
      <c r="G32" s="25"/>
      <c r="H32" s="25"/>
      <c r="I32" s="25"/>
      <c r="J32" s="25"/>
      <c r="K32" s="25"/>
      <c r="L32" s="112"/>
      <c r="M32" s="25"/>
      <c r="N32" s="25"/>
    </row>
    <row r="33" spans="1:8" s="51" customFormat="1" ht="12.75" x14ac:dyDescent="0.2">
      <c r="A33" s="113"/>
      <c r="B33" s="114"/>
      <c r="C33" s="114"/>
      <c r="D33" s="114"/>
      <c r="E33" s="114"/>
      <c r="F33" s="114"/>
      <c r="G33" s="114"/>
      <c r="H33" s="114"/>
    </row>
  </sheetData>
  <mergeCells count="20">
    <mergeCell ref="B6:C6"/>
    <mergeCell ref="B8:C8"/>
    <mergeCell ref="B9:C9"/>
    <mergeCell ref="A5:A6"/>
    <mergeCell ref="A1:N1"/>
    <mergeCell ref="A2:N2"/>
    <mergeCell ref="B5:C5"/>
    <mergeCell ref="A27:H27"/>
    <mergeCell ref="B16:C16"/>
    <mergeCell ref="B18:C18"/>
    <mergeCell ref="B19:C19"/>
    <mergeCell ref="B21:C21"/>
    <mergeCell ref="B22:C22"/>
    <mergeCell ref="B23:C23"/>
    <mergeCell ref="B20:C20"/>
    <mergeCell ref="B13:C13"/>
    <mergeCell ref="B10:C10"/>
    <mergeCell ref="B24:C24"/>
    <mergeCell ref="B14:C14"/>
    <mergeCell ref="B15:C15"/>
  </mergeCells>
  <phoneticPr fontId="0" type="noConversion"/>
  <dataValidations count="1">
    <dataValidation type="list" allowBlank="1" showInputMessage="1" showErrorMessage="1" sqref="N4">
      <formula1>"10%,15%"</formula1>
    </dataValidation>
  </dataValidations>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BreakPreview" zoomScale="115" zoomScaleNormal="100" zoomScaleSheetLayoutView="115" workbookViewId="0">
      <selection activeCell="C12" sqref="C12"/>
    </sheetView>
  </sheetViews>
  <sheetFormatPr defaultColWidth="9.140625" defaultRowHeight="12.75" x14ac:dyDescent="0.2"/>
  <cols>
    <col min="1" max="1" width="3.42578125" style="178" customWidth="1"/>
    <col min="2" max="2" width="37.42578125" style="178" customWidth="1"/>
    <col min="3" max="3" width="20.5703125" style="178" customWidth="1"/>
    <col min="4" max="4" width="19.42578125" style="178" customWidth="1"/>
    <col min="5" max="5" width="25.42578125" style="178" customWidth="1"/>
    <col min="6" max="16384" width="9.140625" style="178"/>
  </cols>
  <sheetData>
    <row r="1" spans="1:5" ht="16.5" thickBot="1" x14ac:dyDescent="0.25">
      <c r="A1" s="499" t="s">
        <v>272</v>
      </c>
      <c r="B1" s="500"/>
      <c r="C1" s="500"/>
      <c r="D1" s="501"/>
      <c r="E1" s="179">
        <v>4.3999999999999997E-2</v>
      </c>
    </row>
    <row r="2" spans="1:5" ht="15.75" x14ac:dyDescent="0.2">
      <c r="A2" s="180"/>
      <c r="B2" s="180"/>
      <c r="C2" s="180"/>
      <c r="D2" s="180"/>
      <c r="E2" s="181"/>
    </row>
    <row r="3" spans="1:5" ht="16.5" thickBot="1" x14ac:dyDescent="0.25">
      <c r="A3" s="215" t="s">
        <v>273</v>
      </c>
      <c r="B3" s="269"/>
      <c r="C3" s="182"/>
      <c r="D3" s="182"/>
      <c r="E3" s="182"/>
    </row>
    <row r="4" spans="1:5" ht="27" x14ac:dyDescent="0.2">
      <c r="A4" s="183"/>
      <c r="B4" s="184" t="s">
        <v>25</v>
      </c>
      <c r="C4" s="184" t="s">
        <v>274</v>
      </c>
      <c r="D4" s="184" t="s">
        <v>275</v>
      </c>
      <c r="E4" s="185" t="s">
        <v>276</v>
      </c>
    </row>
    <row r="5" spans="1:5" ht="13.5" x14ac:dyDescent="0.2">
      <c r="A5" s="186"/>
      <c r="B5" s="187"/>
      <c r="C5" s="187"/>
      <c r="D5" s="187"/>
      <c r="E5" s="188"/>
    </row>
    <row r="6" spans="1:5" x14ac:dyDescent="0.2">
      <c r="A6" s="186"/>
      <c r="B6" s="189" t="s">
        <v>277</v>
      </c>
      <c r="C6" s="189" t="s">
        <v>268</v>
      </c>
      <c r="D6" s="189" t="s">
        <v>269</v>
      </c>
      <c r="E6" s="190" t="s">
        <v>278</v>
      </c>
    </row>
    <row r="7" spans="1:5" x14ac:dyDescent="0.2">
      <c r="A7" s="191">
        <v>1</v>
      </c>
      <c r="B7" s="192" t="s">
        <v>36</v>
      </c>
      <c r="C7" s="193" t="e">
        <f>+'T11'!E24</f>
        <v>#DIV/0!</v>
      </c>
      <c r="D7" s="194">
        <f>1/(1+E1)^1</f>
        <v>0.95785440613026818</v>
      </c>
      <c r="E7" s="195" t="e">
        <f>C7*D7</f>
        <v>#DIV/0!</v>
      </c>
    </row>
    <row r="8" spans="1:5" x14ac:dyDescent="0.2">
      <c r="A8" s="191">
        <v>2</v>
      </c>
      <c r="B8" s="192" t="s">
        <v>37</v>
      </c>
      <c r="C8" s="193" t="e">
        <f>+'T11'!F24</f>
        <v>#DIV/0!</v>
      </c>
      <c r="D8" s="194">
        <f>1/(1+E1)^2</f>
        <v>0.91748506334316871</v>
      </c>
      <c r="E8" s="195" t="e">
        <f t="shared" ref="E8:E16" si="0">C8*D8</f>
        <v>#DIV/0!</v>
      </c>
    </row>
    <row r="9" spans="1:5" x14ac:dyDescent="0.2">
      <c r="A9" s="191">
        <v>3</v>
      </c>
      <c r="B9" s="192" t="s">
        <v>40</v>
      </c>
      <c r="C9" s="193" t="e">
        <f>+'T11'!G24</f>
        <v>#DIV/0!</v>
      </c>
      <c r="D9" s="194">
        <f>1/(1+E1)^3</f>
        <v>0.87881711048196232</v>
      </c>
      <c r="E9" s="195" t="e">
        <f t="shared" si="0"/>
        <v>#DIV/0!</v>
      </c>
    </row>
    <row r="10" spans="1:5" x14ac:dyDescent="0.2">
      <c r="A10" s="191">
        <v>4</v>
      </c>
      <c r="B10" s="192" t="s">
        <v>38</v>
      </c>
      <c r="C10" s="193" t="e">
        <f>+'T11'!H24</f>
        <v>#DIV/0!</v>
      </c>
      <c r="D10" s="194">
        <f>1/(1+E1)^4</f>
        <v>0.84177884145781834</v>
      </c>
      <c r="E10" s="195" t="e">
        <f t="shared" si="0"/>
        <v>#DIV/0!</v>
      </c>
    </row>
    <row r="11" spans="1:5" x14ac:dyDescent="0.2">
      <c r="A11" s="191">
        <v>5</v>
      </c>
      <c r="B11" s="192" t="s">
        <v>39</v>
      </c>
      <c r="C11" s="193" t="e">
        <f>+'T11'!I24</f>
        <v>#DIV/0!</v>
      </c>
      <c r="D11" s="194">
        <f>1/(1+E1)^5</f>
        <v>0.8063015722776038</v>
      </c>
      <c r="E11" s="195" t="e">
        <f t="shared" si="0"/>
        <v>#DIV/0!</v>
      </c>
    </row>
    <row r="12" spans="1:5" x14ac:dyDescent="0.2">
      <c r="A12" s="191">
        <v>6</v>
      </c>
      <c r="B12" s="192" t="s">
        <v>64</v>
      </c>
      <c r="C12" s="193" t="e">
        <f>+'T11'!J24</f>
        <v>#DIV/0!</v>
      </c>
      <c r="D12" s="194">
        <f>1/(1+E1)^6</f>
        <v>0.7723195136758656</v>
      </c>
      <c r="E12" s="195" t="e">
        <f t="shared" si="0"/>
        <v>#DIV/0!</v>
      </c>
    </row>
    <row r="13" spans="1:5" x14ac:dyDescent="0.2">
      <c r="A13" s="191">
        <v>7</v>
      </c>
      <c r="B13" s="192" t="s">
        <v>65</v>
      </c>
      <c r="C13" s="193" t="e">
        <f>+'T11'!K24</f>
        <v>#DIV/0!</v>
      </c>
      <c r="D13" s="194">
        <f>1/(1+E1)^7</f>
        <v>0.7397696491148138</v>
      </c>
      <c r="E13" s="195" t="e">
        <f t="shared" si="0"/>
        <v>#DIV/0!</v>
      </c>
    </row>
    <row r="14" spans="1:5" x14ac:dyDescent="0.2">
      <c r="A14" s="191">
        <v>8</v>
      </c>
      <c r="B14" s="192" t="s">
        <v>66</v>
      </c>
      <c r="C14" s="193" t="e">
        <f>+'T11'!L24</f>
        <v>#DIV/0!</v>
      </c>
      <c r="D14" s="194">
        <f>1/(1+E1)^8</f>
        <v>0.70859161792606684</v>
      </c>
      <c r="E14" s="195" t="e">
        <f t="shared" si="0"/>
        <v>#DIV/0!</v>
      </c>
    </row>
    <row r="15" spans="1:5" x14ac:dyDescent="0.2">
      <c r="A15" s="191">
        <v>9</v>
      </c>
      <c r="B15" s="192" t="s">
        <v>67</v>
      </c>
      <c r="C15" s="193" t="e">
        <f>+'T11'!M24</f>
        <v>#DIV/0!</v>
      </c>
      <c r="D15" s="194">
        <f>1/(1+E1)^9</f>
        <v>0.67872760337745863</v>
      </c>
      <c r="E15" s="195" t="e">
        <f t="shared" si="0"/>
        <v>#DIV/0!</v>
      </c>
    </row>
    <row r="16" spans="1:5" x14ac:dyDescent="0.2">
      <c r="A16" s="191">
        <v>10</v>
      </c>
      <c r="B16" s="192" t="s">
        <v>68</v>
      </c>
      <c r="C16" s="193" t="e">
        <f>+'T11'!N24</f>
        <v>#DIV/0!</v>
      </c>
      <c r="D16" s="194">
        <f>1/(1+E1)^10</f>
        <v>0.65012222545733589</v>
      </c>
      <c r="E16" s="195" t="e">
        <f t="shared" si="0"/>
        <v>#DIV/0!</v>
      </c>
    </row>
    <row r="17" spans="1:6" ht="27" x14ac:dyDescent="0.2">
      <c r="A17" s="196">
        <v>11</v>
      </c>
      <c r="B17" s="197" t="s">
        <v>279</v>
      </c>
      <c r="C17" s="197"/>
      <c r="D17" s="197"/>
      <c r="E17" s="198" t="e">
        <f>+SUM(E7:E16)</f>
        <v>#DIV/0!</v>
      </c>
    </row>
    <row r="18" spans="1:6" ht="13.5" x14ac:dyDescent="0.2">
      <c r="A18" s="196">
        <v>12</v>
      </c>
      <c r="B18" s="197" t="s">
        <v>280</v>
      </c>
      <c r="C18" s="197"/>
      <c r="D18" s="197"/>
      <c r="E18" s="198">
        <f>+'T1'!G26+Т1А!G17</f>
        <v>0</v>
      </c>
    </row>
    <row r="19" spans="1:6" ht="14.25" thickBot="1" x14ac:dyDescent="0.25">
      <c r="A19" s="199">
        <v>13</v>
      </c>
      <c r="B19" s="200" t="s">
        <v>281</v>
      </c>
      <c r="C19" s="200"/>
      <c r="D19" s="200"/>
      <c r="E19" s="201" t="e">
        <f>-E18+E17</f>
        <v>#DIV/0!</v>
      </c>
    </row>
    <row r="20" spans="1:6" x14ac:dyDescent="0.2">
      <c r="A20" s="202"/>
      <c r="B20" s="202"/>
      <c r="C20" s="202"/>
      <c r="D20" s="202"/>
      <c r="E20" s="203"/>
      <c r="F20" s="203"/>
    </row>
    <row r="21" spans="1:6" x14ac:dyDescent="0.2">
      <c r="A21" s="204"/>
      <c r="B21" s="204"/>
      <c r="D21" s="204"/>
      <c r="E21" s="204"/>
    </row>
    <row r="22" spans="1:6" ht="15.75" x14ac:dyDescent="0.2">
      <c r="A22" s="205"/>
      <c r="B22" s="206"/>
      <c r="D22" s="204"/>
      <c r="E22" s="204"/>
    </row>
    <row r="23" spans="1:6" x14ac:dyDescent="0.2">
      <c r="D23" s="204"/>
      <c r="E23" s="204"/>
    </row>
  </sheetData>
  <mergeCells count="1">
    <mergeCell ref="A1:D1"/>
  </mergeCells>
  <conditionalFormatting sqref="E7:E19">
    <cfRule type="cellIs" dxfId="0" priority="1" operator="lessThan">
      <formula>0</formula>
    </cfRule>
  </conditionalFormatting>
  <pageMargins left="0.7" right="0.7" top="0.75" bottom="0.75" header="0.3" footer="0.3"/>
  <pageSetup paperSize="9" scale="82" orientation="portrait" horizontalDpi="4294967294" verticalDpi="4294967294"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0"/>
  <sheetViews>
    <sheetView workbookViewId="0">
      <selection activeCell="A20" sqref="A20:P20"/>
    </sheetView>
  </sheetViews>
  <sheetFormatPr defaultColWidth="9.140625" defaultRowHeight="12.75" x14ac:dyDescent="0.2"/>
  <cols>
    <col min="1" max="1" width="7.140625" style="11" customWidth="1"/>
    <col min="2" max="16384" width="9.140625" style="11"/>
  </cols>
  <sheetData>
    <row r="2" spans="1:16" ht="52.15" customHeight="1" x14ac:dyDescent="0.2">
      <c r="A2" s="409" t="s">
        <v>187</v>
      </c>
      <c r="B2" s="409"/>
      <c r="C2" s="409"/>
      <c r="D2" s="409"/>
      <c r="E2" s="409"/>
      <c r="F2" s="409"/>
      <c r="G2" s="409"/>
      <c r="H2" s="409"/>
      <c r="I2" s="409"/>
      <c r="J2" s="409"/>
      <c r="K2" s="409"/>
      <c r="L2" s="409"/>
      <c r="M2" s="409"/>
      <c r="N2" s="409"/>
      <c r="O2" s="409"/>
      <c r="P2" s="409"/>
    </row>
    <row r="4" spans="1:16" x14ac:dyDescent="0.2">
      <c r="A4" s="502" t="s">
        <v>188</v>
      </c>
      <c r="B4" s="502"/>
      <c r="C4" s="502"/>
      <c r="D4" s="502"/>
      <c r="E4" s="502"/>
      <c r="F4" s="502"/>
      <c r="G4" s="502"/>
      <c r="H4" s="502"/>
      <c r="I4" s="502"/>
      <c r="J4" s="502"/>
      <c r="K4" s="502"/>
      <c r="L4" s="502"/>
      <c r="M4" s="502"/>
      <c r="N4" s="502"/>
      <c r="O4" s="502"/>
      <c r="P4" s="502"/>
    </row>
    <row r="5" spans="1:16" x14ac:dyDescent="0.2">
      <c r="A5" s="503" t="s">
        <v>156</v>
      </c>
      <c r="B5" s="503"/>
      <c r="C5" s="503"/>
      <c r="D5" s="503"/>
      <c r="E5" s="503"/>
      <c r="F5" s="503"/>
      <c r="G5" s="503"/>
      <c r="H5" s="503"/>
      <c r="I5" s="503"/>
      <c r="J5" s="503"/>
      <c r="K5" s="503"/>
      <c r="L5" s="503"/>
      <c r="M5" s="503"/>
      <c r="N5" s="503"/>
      <c r="O5" s="503"/>
      <c r="P5" s="503"/>
    </row>
    <row r="6" spans="1:16" ht="35.1" customHeight="1" x14ac:dyDescent="0.2">
      <c r="A6" s="502" t="s">
        <v>189</v>
      </c>
      <c r="B6" s="502"/>
      <c r="C6" s="502"/>
      <c r="D6" s="502"/>
      <c r="E6" s="502"/>
      <c r="F6" s="502"/>
      <c r="G6" s="502"/>
      <c r="H6" s="502"/>
      <c r="I6" s="502"/>
      <c r="J6" s="502"/>
      <c r="K6" s="502"/>
      <c r="L6" s="502"/>
      <c r="M6" s="502"/>
      <c r="N6" s="502"/>
      <c r="O6" s="502"/>
      <c r="P6" s="502"/>
    </row>
    <row r="7" spans="1:16" ht="15.6" customHeight="1" x14ac:dyDescent="0.2">
      <c r="A7" s="503" t="s">
        <v>157</v>
      </c>
      <c r="B7" s="503"/>
      <c r="C7" s="503"/>
      <c r="D7" s="503"/>
      <c r="E7" s="503"/>
      <c r="F7" s="503"/>
      <c r="G7" s="503"/>
      <c r="H7" s="503"/>
      <c r="I7" s="503"/>
      <c r="J7" s="503"/>
      <c r="K7" s="503"/>
      <c r="L7" s="503"/>
      <c r="M7" s="503"/>
      <c r="N7" s="503"/>
      <c r="O7" s="503"/>
      <c r="P7" s="503"/>
    </row>
    <row r="8" spans="1:16" ht="99.6" customHeight="1" x14ac:dyDescent="0.2">
      <c r="A8" s="409"/>
      <c r="B8" s="409"/>
      <c r="C8" s="409"/>
      <c r="D8" s="409"/>
      <c r="E8" s="409"/>
      <c r="F8" s="409"/>
      <c r="G8" s="409"/>
      <c r="H8" s="409"/>
      <c r="I8" s="409"/>
      <c r="J8" s="409"/>
      <c r="K8" s="409"/>
      <c r="L8" s="409"/>
      <c r="M8" s="409"/>
      <c r="N8" s="409"/>
      <c r="O8" s="409"/>
      <c r="P8" s="409"/>
    </row>
    <row r="9" spans="1:16" x14ac:dyDescent="0.2">
      <c r="A9" s="11" t="s">
        <v>158</v>
      </c>
    </row>
    <row r="10" spans="1:16" x14ac:dyDescent="0.2">
      <c r="A10" s="11" t="s">
        <v>190</v>
      </c>
    </row>
    <row r="11" spans="1:16" ht="14.25" x14ac:dyDescent="0.25">
      <c r="A11" s="11" t="s">
        <v>248</v>
      </c>
    </row>
    <row r="12" spans="1:16" x14ac:dyDescent="0.2">
      <c r="A12" s="11" t="s">
        <v>191</v>
      </c>
    </row>
    <row r="13" spans="1:16" x14ac:dyDescent="0.2">
      <c r="A13" s="11" t="s">
        <v>192</v>
      </c>
    </row>
    <row r="14" spans="1:16" x14ac:dyDescent="0.2">
      <c r="A14" s="11" t="s">
        <v>193</v>
      </c>
    </row>
    <row r="15" spans="1:16" x14ac:dyDescent="0.2">
      <c r="A15" s="11" t="s">
        <v>194</v>
      </c>
    </row>
    <row r="16" spans="1:16" x14ac:dyDescent="0.2">
      <c r="A16" s="503" t="s">
        <v>159</v>
      </c>
      <c r="B16" s="503"/>
      <c r="C16" s="503"/>
      <c r="D16" s="503"/>
      <c r="E16" s="503"/>
      <c r="F16" s="503"/>
      <c r="G16" s="503"/>
      <c r="H16" s="503"/>
      <c r="I16" s="503"/>
      <c r="J16" s="503"/>
      <c r="K16" s="503"/>
      <c r="L16" s="503"/>
      <c r="M16" s="503"/>
      <c r="N16" s="503"/>
      <c r="O16" s="503"/>
      <c r="P16" s="503"/>
    </row>
    <row r="17" spans="1:16" ht="32.65" customHeight="1" x14ac:dyDescent="0.2">
      <c r="A17" s="504" t="s">
        <v>195</v>
      </c>
      <c r="B17" s="504"/>
      <c r="C17" s="504"/>
      <c r="D17" s="504"/>
      <c r="E17" s="504"/>
      <c r="F17" s="504"/>
      <c r="G17" s="504"/>
      <c r="H17" s="504"/>
      <c r="I17" s="504"/>
      <c r="J17" s="504"/>
      <c r="K17" s="504"/>
      <c r="L17" s="504"/>
      <c r="M17" s="504"/>
      <c r="N17" s="504"/>
      <c r="O17" s="504"/>
      <c r="P17" s="504"/>
    </row>
    <row r="18" spans="1:16" ht="27.6" customHeight="1" x14ac:dyDescent="0.2">
      <c r="A18" s="504" t="s">
        <v>196</v>
      </c>
      <c r="B18" s="504"/>
      <c r="C18" s="504"/>
      <c r="D18" s="504"/>
      <c r="E18" s="504"/>
      <c r="F18" s="504"/>
      <c r="G18" s="504"/>
      <c r="H18" s="504"/>
      <c r="I18" s="504"/>
      <c r="J18" s="504"/>
      <c r="K18" s="504"/>
      <c r="L18" s="504"/>
      <c r="M18" s="504"/>
      <c r="N18" s="504"/>
      <c r="O18" s="504"/>
      <c r="P18" s="504"/>
    </row>
    <row r="19" spans="1:16" ht="27" customHeight="1" x14ac:dyDescent="0.2">
      <c r="A19" s="502" t="s">
        <v>197</v>
      </c>
      <c r="B19" s="502"/>
      <c r="C19" s="502"/>
      <c r="D19" s="502"/>
      <c r="E19" s="502"/>
      <c r="F19" s="502"/>
      <c r="G19" s="502"/>
      <c r="H19" s="502"/>
      <c r="I19" s="502"/>
      <c r="J19" s="502"/>
      <c r="K19" s="502"/>
      <c r="L19" s="502"/>
      <c r="M19" s="502"/>
      <c r="N19" s="502"/>
      <c r="O19" s="502"/>
      <c r="P19" s="502"/>
    </row>
    <row r="20" spans="1:16" x14ac:dyDescent="0.2">
      <c r="A20" s="503" t="s">
        <v>160</v>
      </c>
      <c r="B20" s="503"/>
      <c r="C20" s="503"/>
      <c r="D20" s="503"/>
      <c r="E20" s="503"/>
      <c r="F20" s="503"/>
      <c r="G20" s="503"/>
      <c r="H20" s="503"/>
      <c r="I20" s="503"/>
      <c r="J20" s="503"/>
      <c r="K20" s="503"/>
      <c r="L20" s="503"/>
      <c r="M20" s="503"/>
      <c r="N20" s="503"/>
      <c r="O20" s="503"/>
      <c r="P20" s="503"/>
    </row>
  </sheetData>
  <mergeCells count="11">
    <mergeCell ref="A2:P2"/>
    <mergeCell ref="A4:P4"/>
    <mergeCell ref="A5:P5"/>
    <mergeCell ref="A6:P6"/>
    <mergeCell ref="A7:P7"/>
    <mergeCell ref="A19:P19"/>
    <mergeCell ref="A20:P20"/>
    <mergeCell ref="A8:P8"/>
    <mergeCell ref="A16:P16"/>
    <mergeCell ref="A17:P17"/>
    <mergeCell ref="A18:P18"/>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2:K28"/>
  <sheetViews>
    <sheetView topLeftCell="A2" zoomScaleNormal="100" zoomScaleSheetLayoutView="100" workbookViewId="0">
      <selection activeCell="H11" sqref="H11:J12"/>
    </sheetView>
  </sheetViews>
  <sheetFormatPr defaultColWidth="9.140625" defaultRowHeight="12.75" x14ac:dyDescent="0.2"/>
  <cols>
    <col min="1" max="1" width="3.42578125" style="1" customWidth="1"/>
    <col min="2" max="2" width="37.140625" style="1" customWidth="1"/>
    <col min="3" max="3" width="17.42578125" style="1" customWidth="1"/>
    <col min="4" max="4" width="9.42578125" style="1" customWidth="1"/>
    <col min="5" max="5" width="7.5703125" style="1" customWidth="1"/>
    <col min="6" max="7" width="16.7109375" style="14" customWidth="1"/>
    <col min="8" max="10" width="12" style="1" customWidth="1"/>
    <col min="11" max="16384" width="9.140625" style="1"/>
  </cols>
  <sheetData>
    <row r="2" spans="1:11" ht="18.75" x14ac:dyDescent="0.2">
      <c r="A2" s="334" t="s">
        <v>232</v>
      </c>
      <c r="B2" s="334"/>
      <c r="C2" s="334"/>
      <c r="D2" s="334"/>
      <c r="E2" s="334"/>
      <c r="F2" s="334"/>
      <c r="G2" s="334"/>
      <c r="H2" s="334"/>
      <c r="I2" s="334"/>
      <c r="J2" s="334"/>
    </row>
    <row r="3" spans="1:11" ht="15.75" x14ac:dyDescent="0.2">
      <c r="A3" s="335" t="s">
        <v>155</v>
      </c>
      <c r="B3" s="335"/>
      <c r="C3" s="335"/>
      <c r="D3" s="335"/>
      <c r="E3" s="335"/>
      <c r="F3" s="335"/>
      <c r="G3" s="335"/>
      <c r="H3" s="335"/>
      <c r="I3" s="335"/>
      <c r="J3" s="335"/>
    </row>
    <row r="4" spans="1:11" ht="15.75" x14ac:dyDescent="0.2">
      <c r="A4" s="335" t="s">
        <v>233</v>
      </c>
      <c r="B4" s="335"/>
      <c r="C4" s="335"/>
      <c r="D4" s="335"/>
      <c r="E4" s="335"/>
      <c r="F4" s="335"/>
      <c r="G4" s="335"/>
      <c r="H4" s="335"/>
      <c r="I4" s="335"/>
      <c r="J4" s="335"/>
    </row>
    <row r="5" spans="1:11" ht="15.75" x14ac:dyDescent="0.2">
      <c r="A5" s="13"/>
    </row>
    <row r="6" spans="1:11" ht="31.5" customHeight="1" x14ac:dyDescent="0.2">
      <c r="A6" s="330" t="s">
        <v>246</v>
      </c>
      <c r="B6" s="330"/>
      <c r="C6" s="330"/>
      <c r="D6" s="330"/>
      <c r="E6" s="330"/>
      <c r="F6" s="330"/>
      <c r="G6" s="330"/>
      <c r="H6" s="330"/>
      <c r="I6" s="330"/>
      <c r="J6" s="330"/>
    </row>
    <row r="7" spans="1:11" ht="16.5" thickBot="1" x14ac:dyDescent="0.25">
      <c r="A7" s="330" t="s">
        <v>0</v>
      </c>
      <c r="B7" s="330"/>
      <c r="C7" s="336"/>
      <c r="D7" s="336"/>
      <c r="E7" s="336"/>
      <c r="F7" s="336"/>
      <c r="G7" s="15"/>
      <c r="H7" s="312" t="s">
        <v>1</v>
      </c>
      <c r="I7" s="312"/>
      <c r="J7" s="312"/>
    </row>
    <row r="8" spans="1:11" x14ac:dyDescent="0.2">
      <c r="A8" s="339" t="s">
        <v>81</v>
      </c>
      <c r="B8" s="337" t="s">
        <v>2</v>
      </c>
      <c r="C8" s="337"/>
      <c r="D8" s="337"/>
      <c r="E8" s="337"/>
      <c r="F8" s="337" t="s">
        <v>3</v>
      </c>
      <c r="G8" s="337" t="s">
        <v>4</v>
      </c>
      <c r="H8" s="337" t="s">
        <v>86</v>
      </c>
      <c r="I8" s="337"/>
      <c r="J8" s="344"/>
    </row>
    <row r="9" spans="1:11" ht="25.5" x14ac:dyDescent="0.2">
      <c r="A9" s="340"/>
      <c r="B9" s="146" t="s">
        <v>5</v>
      </c>
      <c r="C9" s="146" t="s">
        <v>122</v>
      </c>
      <c r="D9" s="146" t="s">
        <v>6</v>
      </c>
      <c r="E9" s="146" t="s">
        <v>7</v>
      </c>
      <c r="F9" s="338"/>
      <c r="G9" s="338"/>
      <c r="H9" s="146" t="s">
        <v>8</v>
      </c>
      <c r="I9" s="146" t="s">
        <v>9</v>
      </c>
      <c r="J9" s="236" t="s">
        <v>11</v>
      </c>
    </row>
    <row r="10" spans="1:11" s="17" customFormat="1" ht="14.25" customHeight="1" x14ac:dyDescent="0.2">
      <c r="A10" s="341"/>
      <c r="B10" s="146">
        <v>1</v>
      </c>
      <c r="C10" s="146">
        <v>2</v>
      </c>
      <c r="D10" s="146">
        <v>3</v>
      </c>
      <c r="E10" s="146">
        <v>4</v>
      </c>
      <c r="F10" s="146">
        <v>5</v>
      </c>
      <c r="G10" s="146">
        <v>6</v>
      </c>
      <c r="H10" s="146">
        <v>7</v>
      </c>
      <c r="I10" s="146">
        <v>8</v>
      </c>
      <c r="J10" s="236">
        <v>9</v>
      </c>
      <c r="K10" s="1"/>
    </row>
    <row r="11" spans="1:11" s="17" customFormat="1" ht="16.5" customHeight="1" x14ac:dyDescent="0.2">
      <c r="A11" s="237">
        <v>1</v>
      </c>
      <c r="B11" s="20"/>
      <c r="C11" s="20"/>
      <c r="D11" s="20"/>
      <c r="E11" s="20"/>
      <c r="F11" s="20"/>
      <c r="G11" s="20">
        <f>+D11*F11</f>
        <v>0</v>
      </c>
      <c r="H11" s="21"/>
      <c r="I11" s="21"/>
      <c r="J11" s="238"/>
    </row>
    <row r="12" spans="1:11" s="17" customFormat="1" ht="16.5" customHeight="1" x14ac:dyDescent="0.2">
      <c r="A12" s="237">
        <v>2</v>
      </c>
      <c r="B12" s="20"/>
      <c r="C12" s="20"/>
      <c r="D12" s="20"/>
      <c r="E12" s="20"/>
      <c r="F12" s="20"/>
      <c r="G12" s="20">
        <f t="shared" ref="G12:G25" si="0">+D12*F12</f>
        <v>0</v>
      </c>
      <c r="H12" s="21"/>
      <c r="I12" s="21"/>
      <c r="J12" s="238"/>
    </row>
    <row r="13" spans="1:11" s="17" customFormat="1" ht="16.5" customHeight="1" x14ac:dyDescent="0.2">
      <c r="A13" s="237">
        <v>3</v>
      </c>
      <c r="B13" s="20"/>
      <c r="C13" s="20"/>
      <c r="D13" s="20"/>
      <c r="E13" s="20"/>
      <c r="F13" s="20"/>
      <c r="G13" s="20">
        <f t="shared" si="0"/>
        <v>0</v>
      </c>
      <c r="H13" s="21"/>
      <c r="I13" s="21"/>
      <c r="J13" s="238"/>
    </row>
    <row r="14" spans="1:11" s="17" customFormat="1" ht="16.5" customHeight="1" x14ac:dyDescent="0.2">
      <c r="A14" s="237">
        <v>4</v>
      </c>
      <c r="B14" s="142"/>
      <c r="C14" s="19"/>
      <c r="D14" s="143"/>
      <c r="E14" s="143"/>
      <c r="F14" s="20"/>
      <c r="G14" s="20">
        <f t="shared" si="0"/>
        <v>0</v>
      </c>
      <c r="H14" s="21"/>
      <c r="I14" s="21"/>
      <c r="J14" s="238"/>
    </row>
    <row r="15" spans="1:11" s="17" customFormat="1" ht="16.5" customHeight="1" x14ac:dyDescent="0.2">
      <c r="A15" s="237">
        <v>5</v>
      </c>
      <c r="B15" s="142"/>
      <c r="C15" s="19"/>
      <c r="D15" s="143"/>
      <c r="E15" s="143"/>
      <c r="F15" s="20"/>
      <c r="G15" s="20">
        <f t="shared" si="0"/>
        <v>0</v>
      </c>
      <c r="H15" s="21"/>
      <c r="I15" s="21"/>
      <c r="J15" s="238"/>
    </row>
    <row r="16" spans="1:11" s="17" customFormat="1" ht="16.5" customHeight="1" x14ac:dyDescent="0.2">
      <c r="A16" s="237">
        <v>6</v>
      </c>
      <c r="B16" s="142"/>
      <c r="C16" s="19"/>
      <c r="D16" s="143"/>
      <c r="E16" s="143"/>
      <c r="F16" s="20"/>
      <c r="G16" s="20">
        <f t="shared" si="0"/>
        <v>0</v>
      </c>
      <c r="H16" s="21"/>
      <c r="I16" s="21"/>
      <c r="J16" s="238"/>
    </row>
    <row r="17" spans="1:10" s="17" customFormat="1" ht="16.5" customHeight="1" x14ac:dyDescent="0.2">
      <c r="A17" s="237">
        <v>7</v>
      </c>
      <c r="B17" s="142"/>
      <c r="C17" s="19"/>
      <c r="D17" s="143"/>
      <c r="E17" s="143"/>
      <c r="F17" s="20"/>
      <c r="G17" s="20">
        <f t="shared" si="0"/>
        <v>0</v>
      </c>
      <c r="H17" s="21"/>
      <c r="I17" s="21"/>
      <c r="J17" s="238"/>
    </row>
    <row r="18" spans="1:10" s="17" customFormat="1" ht="16.5" customHeight="1" x14ac:dyDescent="0.2">
      <c r="A18" s="237">
        <v>8</v>
      </c>
      <c r="B18" s="142"/>
      <c r="C18" s="19"/>
      <c r="D18" s="143"/>
      <c r="E18" s="143"/>
      <c r="F18" s="20"/>
      <c r="G18" s="20">
        <f t="shared" si="0"/>
        <v>0</v>
      </c>
      <c r="H18" s="21"/>
      <c r="I18" s="21"/>
      <c r="J18" s="238"/>
    </row>
    <row r="19" spans="1:10" s="17" customFormat="1" ht="16.5" customHeight="1" x14ac:dyDescent="0.2">
      <c r="A19" s="237">
        <v>9</v>
      </c>
      <c r="B19" s="142"/>
      <c r="C19" s="19"/>
      <c r="D19" s="143"/>
      <c r="E19" s="143"/>
      <c r="F19" s="20"/>
      <c r="G19" s="20">
        <f t="shared" si="0"/>
        <v>0</v>
      </c>
      <c r="H19" s="21"/>
      <c r="I19" s="21"/>
      <c r="J19" s="238"/>
    </row>
    <row r="20" spans="1:10" s="17" customFormat="1" ht="16.5" customHeight="1" x14ac:dyDescent="0.2">
      <c r="A20" s="237">
        <v>10</v>
      </c>
      <c r="B20" s="142"/>
      <c r="C20" s="19"/>
      <c r="D20" s="143"/>
      <c r="E20" s="143"/>
      <c r="F20" s="20"/>
      <c r="G20" s="20">
        <f t="shared" si="0"/>
        <v>0</v>
      </c>
      <c r="H20" s="21"/>
      <c r="I20" s="21"/>
      <c r="J20" s="238"/>
    </row>
    <row r="21" spans="1:10" s="17" customFormat="1" ht="16.5" customHeight="1" x14ac:dyDescent="0.2">
      <c r="A21" s="237">
        <v>11</v>
      </c>
      <c r="B21" s="142"/>
      <c r="C21" s="19"/>
      <c r="D21" s="143"/>
      <c r="E21" s="143"/>
      <c r="F21" s="20"/>
      <c r="G21" s="20">
        <f t="shared" si="0"/>
        <v>0</v>
      </c>
      <c r="H21" s="21"/>
      <c r="I21" s="21"/>
      <c r="J21" s="238"/>
    </row>
    <row r="22" spans="1:10" s="17" customFormat="1" ht="16.5" customHeight="1" x14ac:dyDescent="0.2">
      <c r="A22" s="237">
        <v>12</v>
      </c>
      <c r="B22" s="142"/>
      <c r="C22" s="19"/>
      <c r="D22" s="143"/>
      <c r="E22" s="143"/>
      <c r="F22" s="20"/>
      <c r="G22" s="20">
        <f t="shared" si="0"/>
        <v>0</v>
      </c>
      <c r="H22" s="21"/>
      <c r="I22" s="21"/>
      <c r="J22" s="238"/>
    </row>
    <row r="23" spans="1:10" s="17" customFormat="1" ht="16.5" customHeight="1" x14ac:dyDescent="0.2">
      <c r="A23" s="237">
        <v>13</v>
      </c>
      <c r="B23" s="142"/>
      <c r="C23" s="19"/>
      <c r="D23" s="143"/>
      <c r="E23" s="143"/>
      <c r="F23" s="20"/>
      <c r="G23" s="20">
        <f t="shared" si="0"/>
        <v>0</v>
      </c>
      <c r="H23" s="21"/>
      <c r="I23" s="21"/>
      <c r="J23" s="238"/>
    </row>
    <row r="24" spans="1:10" s="17" customFormat="1" ht="16.5" customHeight="1" x14ac:dyDescent="0.2">
      <c r="A24" s="237">
        <v>14</v>
      </c>
      <c r="B24" s="142"/>
      <c r="C24" s="19"/>
      <c r="D24" s="143"/>
      <c r="E24" s="143"/>
      <c r="F24" s="20"/>
      <c r="G24" s="20">
        <f t="shared" si="0"/>
        <v>0</v>
      </c>
      <c r="H24" s="21"/>
      <c r="I24" s="21"/>
      <c r="J24" s="238"/>
    </row>
    <row r="25" spans="1:10" s="17" customFormat="1" ht="16.5" customHeight="1" x14ac:dyDescent="0.2">
      <c r="A25" s="237">
        <v>15</v>
      </c>
      <c r="B25" s="142"/>
      <c r="C25" s="19"/>
      <c r="D25" s="143"/>
      <c r="E25" s="143"/>
      <c r="F25" s="20"/>
      <c r="G25" s="20">
        <f t="shared" si="0"/>
        <v>0</v>
      </c>
      <c r="H25" s="21"/>
      <c r="I25" s="21"/>
      <c r="J25" s="238"/>
    </row>
    <row r="26" spans="1:10" ht="13.5" thickBot="1" x14ac:dyDescent="0.25">
      <c r="A26" s="342" t="s">
        <v>10</v>
      </c>
      <c r="B26" s="343"/>
      <c r="C26" s="343"/>
      <c r="D26" s="343"/>
      <c r="E26" s="343"/>
      <c r="F26" s="343"/>
      <c r="G26" s="239">
        <f>SUM(G11:G25)</f>
        <v>0</v>
      </c>
      <c r="H26" s="250" t="e">
        <f>+AVERAGE(H11:H25)</f>
        <v>#DIV/0!</v>
      </c>
      <c r="I26" s="250" t="e">
        <f t="shared" ref="I26:J26" si="1">+AVERAGE(I11:I25)</f>
        <v>#DIV/0!</v>
      </c>
      <c r="J26" s="251" t="e">
        <f t="shared" si="1"/>
        <v>#DIV/0!</v>
      </c>
    </row>
    <row r="27" spans="1:10" ht="15.75" x14ac:dyDescent="0.2">
      <c r="A27" s="22"/>
      <c r="B27" s="123" t="s">
        <v>120</v>
      </c>
      <c r="C27" s="22"/>
      <c r="D27" s="22"/>
      <c r="E27" s="22"/>
      <c r="F27" s="22"/>
      <c r="G27" s="22"/>
      <c r="H27" s="7"/>
      <c r="I27" s="7"/>
      <c r="J27" s="7"/>
    </row>
    <row r="28" spans="1:10" ht="36.6" customHeight="1" x14ac:dyDescent="0.2">
      <c r="A28" s="7"/>
      <c r="B28" s="333" t="s">
        <v>247</v>
      </c>
      <c r="C28" s="333"/>
      <c r="D28" s="333"/>
      <c r="E28" s="333"/>
      <c r="F28" s="333"/>
      <c r="G28" s="333"/>
      <c r="H28" s="333"/>
      <c r="I28" s="333"/>
      <c r="J28" s="333"/>
    </row>
  </sheetData>
  <mergeCells count="14">
    <mergeCell ref="B28:J28"/>
    <mergeCell ref="A2:J2"/>
    <mergeCell ref="A3:J3"/>
    <mergeCell ref="A4:J4"/>
    <mergeCell ref="A6:J6"/>
    <mergeCell ref="A7:B7"/>
    <mergeCell ref="C7:F7"/>
    <mergeCell ref="H7:J7"/>
    <mergeCell ref="G8:G9"/>
    <mergeCell ref="A8:A10"/>
    <mergeCell ref="A26:F26"/>
    <mergeCell ref="H8:J8"/>
    <mergeCell ref="B8:E8"/>
    <mergeCell ref="F8:F9"/>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30"/>
  <sheetViews>
    <sheetView workbookViewId="0">
      <selection activeCell="F7" sqref="F7"/>
    </sheetView>
  </sheetViews>
  <sheetFormatPr defaultColWidth="9.140625" defaultRowHeight="12.75" x14ac:dyDescent="0.2"/>
  <cols>
    <col min="1" max="1" width="3.42578125" style="1" customWidth="1"/>
    <col min="2" max="3" width="24.42578125" style="1" customWidth="1"/>
    <col min="4" max="5" width="9.140625" style="1"/>
    <col min="6" max="7" width="15.85546875" style="1" customWidth="1"/>
    <col min="8" max="10" width="12.85546875" style="1" customWidth="1"/>
    <col min="11" max="16384" width="9.140625" style="1"/>
  </cols>
  <sheetData>
    <row r="3" spans="1:10" ht="37.5" customHeight="1" thickBot="1" x14ac:dyDescent="0.25">
      <c r="A3" s="357" t="s">
        <v>130</v>
      </c>
      <c r="B3" s="357"/>
      <c r="C3" s="357"/>
      <c r="D3" s="357"/>
      <c r="E3" s="357"/>
      <c r="F3" s="357"/>
      <c r="G3" s="357"/>
      <c r="H3" s="357"/>
      <c r="I3" s="357"/>
      <c r="J3" s="357"/>
    </row>
    <row r="4" spans="1:10" ht="24" customHeight="1" x14ac:dyDescent="0.2">
      <c r="A4" s="339" t="s">
        <v>81</v>
      </c>
      <c r="B4" s="337" t="s">
        <v>2</v>
      </c>
      <c r="C4" s="337"/>
      <c r="D4" s="337"/>
      <c r="E4" s="337"/>
      <c r="F4" s="337" t="s">
        <v>3</v>
      </c>
      <c r="G4" s="337" t="s">
        <v>4</v>
      </c>
      <c r="H4" s="337" t="s">
        <v>86</v>
      </c>
      <c r="I4" s="337"/>
      <c r="J4" s="344"/>
    </row>
    <row r="5" spans="1:10" ht="25.5" x14ac:dyDescent="0.2">
      <c r="A5" s="340"/>
      <c r="B5" s="146" t="s">
        <v>5</v>
      </c>
      <c r="C5" s="146" t="s">
        <v>122</v>
      </c>
      <c r="D5" s="146" t="s">
        <v>6</v>
      </c>
      <c r="E5" s="146" t="s">
        <v>7</v>
      </c>
      <c r="F5" s="338"/>
      <c r="G5" s="338"/>
      <c r="H5" s="146" t="s">
        <v>8</v>
      </c>
      <c r="I5" s="146" t="s">
        <v>9</v>
      </c>
      <c r="J5" s="236" t="s">
        <v>11</v>
      </c>
    </row>
    <row r="6" spans="1:10" x14ac:dyDescent="0.2">
      <c r="A6" s="341"/>
      <c r="B6" s="146">
        <v>1</v>
      </c>
      <c r="C6" s="146">
        <v>2</v>
      </c>
      <c r="D6" s="146">
        <v>3</v>
      </c>
      <c r="E6" s="146">
        <v>4</v>
      </c>
      <c r="F6" s="146">
        <v>5</v>
      </c>
      <c r="G6" s="146">
        <v>6</v>
      </c>
      <c r="H6" s="146">
        <v>7</v>
      </c>
      <c r="I6" s="146">
        <v>8</v>
      </c>
      <c r="J6" s="236">
        <v>9</v>
      </c>
    </row>
    <row r="7" spans="1:10" ht="15.75" x14ac:dyDescent="0.2">
      <c r="A7" s="247">
        <v>1</v>
      </c>
      <c r="B7" s="207"/>
      <c r="C7" s="208"/>
      <c r="D7" s="209">
        <v>1</v>
      </c>
      <c r="E7" s="209"/>
      <c r="F7" s="210"/>
      <c r="G7" s="49">
        <f>+D7*F7</f>
        <v>0</v>
      </c>
      <c r="H7" s="122"/>
      <c r="I7" s="122"/>
      <c r="J7" s="248"/>
    </row>
    <row r="8" spans="1:10" ht="15.75" x14ac:dyDescent="0.2">
      <c r="A8" s="247">
        <v>2</v>
      </c>
      <c r="B8" s="207"/>
      <c r="C8" s="208"/>
      <c r="D8" s="209"/>
      <c r="E8" s="209"/>
      <c r="F8" s="210"/>
      <c r="G8" s="49">
        <f t="shared" ref="G8:G16" si="0">+D8*F8</f>
        <v>0</v>
      </c>
      <c r="H8" s="122"/>
      <c r="I8" s="122"/>
      <c r="J8" s="248"/>
    </row>
    <row r="9" spans="1:10" ht="15.75" x14ac:dyDescent="0.2">
      <c r="A9" s="247">
        <v>3</v>
      </c>
      <c r="B9" s="207"/>
      <c r="C9" s="208"/>
      <c r="D9" s="209"/>
      <c r="E9" s="209"/>
      <c r="F9" s="210"/>
      <c r="G9" s="49">
        <f t="shared" si="0"/>
        <v>0</v>
      </c>
      <c r="H9" s="122"/>
      <c r="I9" s="122"/>
      <c r="J9" s="248"/>
    </row>
    <row r="10" spans="1:10" ht="15.75" x14ac:dyDescent="0.2">
      <c r="A10" s="247">
        <v>4</v>
      </c>
      <c r="B10" s="207"/>
      <c r="C10" s="208"/>
      <c r="D10" s="209"/>
      <c r="E10" s="209"/>
      <c r="F10" s="210"/>
      <c r="G10" s="49">
        <f t="shared" si="0"/>
        <v>0</v>
      </c>
      <c r="H10" s="122"/>
      <c r="I10" s="122"/>
      <c r="J10" s="248"/>
    </row>
    <row r="11" spans="1:10" ht="15.75" x14ac:dyDescent="0.2">
      <c r="A11" s="247">
        <v>5</v>
      </c>
      <c r="B11" s="207"/>
      <c r="C11" s="208"/>
      <c r="D11" s="209"/>
      <c r="E11" s="209"/>
      <c r="F11" s="210"/>
      <c r="G11" s="49">
        <f t="shared" si="0"/>
        <v>0</v>
      </c>
      <c r="H11" s="122"/>
      <c r="I11" s="122"/>
      <c r="J11" s="248"/>
    </row>
    <row r="12" spans="1:10" ht="15.75" x14ac:dyDescent="0.2">
      <c r="A12" s="247">
        <v>6</v>
      </c>
      <c r="B12" s="207"/>
      <c r="C12" s="208"/>
      <c r="D12" s="209"/>
      <c r="E12" s="209"/>
      <c r="F12" s="210"/>
      <c r="G12" s="49">
        <f t="shared" si="0"/>
        <v>0</v>
      </c>
      <c r="H12" s="122"/>
      <c r="I12" s="122"/>
      <c r="J12" s="248"/>
    </row>
    <row r="13" spans="1:10" ht="15.75" x14ac:dyDescent="0.2">
      <c r="A13" s="247">
        <v>7</v>
      </c>
      <c r="B13" s="207"/>
      <c r="C13" s="208"/>
      <c r="D13" s="209"/>
      <c r="E13" s="209"/>
      <c r="F13" s="210"/>
      <c r="G13" s="49">
        <f t="shared" si="0"/>
        <v>0</v>
      </c>
      <c r="H13" s="122"/>
      <c r="I13" s="122"/>
      <c r="J13" s="248"/>
    </row>
    <row r="14" spans="1:10" ht="15.75" x14ac:dyDescent="0.2">
      <c r="A14" s="247">
        <v>8</v>
      </c>
      <c r="B14" s="207"/>
      <c r="C14" s="208"/>
      <c r="D14" s="209"/>
      <c r="E14" s="209"/>
      <c r="F14" s="210"/>
      <c r="G14" s="49">
        <f t="shared" si="0"/>
        <v>0</v>
      </c>
      <c r="H14" s="122"/>
      <c r="I14" s="122"/>
      <c r="J14" s="248"/>
    </row>
    <row r="15" spans="1:10" ht="15.75" x14ac:dyDescent="0.2">
      <c r="A15" s="247">
        <v>9</v>
      </c>
      <c r="B15" s="207"/>
      <c r="C15" s="208"/>
      <c r="D15" s="209"/>
      <c r="E15" s="209"/>
      <c r="F15" s="210"/>
      <c r="G15" s="49">
        <f t="shared" si="0"/>
        <v>0</v>
      </c>
      <c r="H15" s="122"/>
      <c r="I15" s="122"/>
      <c r="J15" s="248"/>
    </row>
    <row r="16" spans="1:10" ht="15.75" x14ac:dyDescent="0.2">
      <c r="A16" s="247">
        <v>10</v>
      </c>
      <c r="B16" s="207"/>
      <c r="C16" s="208"/>
      <c r="D16" s="209"/>
      <c r="E16" s="209"/>
      <c r="F16" s="210"/>
      <c r="G16" s="49">
        <f t="shared" si="0"/>
        <v>0</v>
      </c>
      <c r="H16" s="122"/>
      <c r="I16" s="122"/>
      <c r="J16" s="248"/>
    </row>
    <row r="17" spans="1:10" ht="16.5" thickBot="1" x14ac:dyDescent="0.25">
      <c r="A17" s="355" t="s">
        <v>13</v>
      </c>
      <c r="B17" s="356"/>
      <c r="C17" s="356"/>
      <c r="D17" s="356"/>
      <c r="E17" s="356"/>
      <c r="F17" s="356"/>
      <c r="G17" s="249">
        <f>SUM(G7:G16)</f>
        <v>0</v>
      </c>
      <c r="H17" s="252" t="e">
        <f>+AVERAGE(H7:H16)</f>
        <v>#DIV/0!</v>
      </c>
      <c r="I17" s="252" t="e">
        <f t="shared" ref="I17:J17" si="1">+AVERAGE(I7:I16)</f>
        <v>#DIV/0!</v>
      </c>
      <c r="J17" s="253" t="e">
        <f t="shared" si="1"/>
        <v>#DIV/0!</v>
      </c>
    </row>
    <row r="18" spans="1:10" ht="15.75" x14ac:dyDescent="0.2">
      <c r="A18" s="123" t="s">
        <v>85</v>
      </c>
      <c r="B18" s="46"/>
      <c r="C18" s="46"/>
      <c r="D18" s="46"/>
      <c r="E18" s="46"/>
      <c r="F18" s="46"/>
      <c r="G18" s="46"/>
      <c r="H18" s="46"/>
      <c r="I18" s="46"/>
      <c r="J18" s="46"/>
    </row>
    <row r="20" spans="1:10" ht="15.75" x14ac:dyDescent="0.2">
      <c r="A20" s="345" t="s">
        <v>151</v>
      </c>
      <c r="B20" s="345"/>
      <c r="C20" s="345"/>
      <c r="D20" s="345"/>
      <c r="E20" s="345"/>
      <c r="F20" s="345"/>
      <c r="G20" s="345"/>
      <c r="H20" s="345"/>
      <c r="I20" s="345"/>
      <c r="J20" s="345"/>
    </row>
    <row r="21" spans="1:10" x14ac:dyDescent="0.2">
      <c r="A21" s="346"/>
      <c r="B21" s="347"/>
      <c r="C21" s="347"/>
      <c r="D21" s="347"/>
      <c r="E21" s="347"/>
      <c r="F21" s="347"/>
      <c r="G21" s="347"/>
      <c r="H21" s="347"/>
      <c r="I21" s="347"/>
      <c r="J21" s="348"/>
    </row>
    <row r="22" spans="1:10" x14ac:dyDescent="0.2">
      <c r="A22" s="349"/>
      <c r="B22" s="350"/>
      <c r="C22" s="350"/>
      <c r="D22" s="350"/>
      <c r="E22" s="350"/>
      <c r="F22" s="350"/>
      <c r="G22" s="350"/>
      <c r="H22" s="350"/>
      <c r="I22" s="350"/>
      <c r="J22" s="351"/>
    </row>
    <row r="23" spans="1:10" x14ac:dyDescent="0.2">
      <c r="A23" s="349"/>
      <c r="B23" s="350"/>
      <c r="C23" s="350"/>
      <c r="D23" s="350"/>
      <c r="E23" s="350"/>
      <c r="F23" s="350"/>
      <c r="G23" s="350"/>
      <c r="H23" s="350"/>
      <c r="I23" s="350"/>
      <c r="J23" s="351"/>
    </row>
    <row r="24" spans="1:10" x14ac:dyDescent="0.2">
      <c r="A24" s="349"/>
      <c r="B24" s="350"/>
      <c r="C24" s="350"/>
      <c r="D24" s="350"/>
      <c r="E24" s="350"/>
      <c r="F24" s="350"/>
      <c r="G24" s="350"/>
      <c r="H24" s="350"/>
      <c r="I24" s="350"/>
      <c r="J24" s="351"/>
    </row>
    <row r="25" spans="1:10" x14ac:dyDescent="0.2">
      <c r="A25" s="349"/>
      <c r="B25" s="350"/>
      <c r="C25" s="350"/>
      <c r="D25" s="350"/>
      <c r="E25" s="350"/>
      <c r="F25" s="350"/>
      <c r="G25" s="350"/>
      <c r="H25" s="350"/>
      <c r="I25" s="350"/>
      <c r="J25" s="351"/>
    </row>
    <row r="26" spans="1:10" x14ac:dyDescent="0.2">
      <c r="A26" s="349"/>
      <c r="B26" s="350"/>
      <c r="C26" s="350"/>
      <c r="D26" s="350"/>
      <c r="E26" s="350"/>
      <c r="F26" s="350"/>
      <c r="G26" s="350"/>
      <c r="H26" s="350"/>
      <c r="I26" s="350"/>
      <c r="J26" s="351"/>
    </row>
    <row r="27" spans="1:10" x14ac:dyDescent="0.2">
      <c r="A27" s="349"/>
      <c r="B27" s="350"/>
      <c r="C27" s="350"/>
      <c r="D27" s="350"/>
      <c r="E27" s="350"/>
      <c r="F27" s="350"/>
      <c r="G27" s="350"/>
      <c r="H27" s="350"/>
      <c r="I27" s="350"/>
      <c r="J27" s="351"/>
    </row>
    <row r="28" spans="1:10" x14ac:dyDescent="0.2">
      <c r="A28" s="349"/>
      <c r="B28" s="350"/>
      <c r="C28" s="350"/>
      <c r="D28" s="350"/>
      <c r="E28" s="350"/>
      <c r="F28" s="350"/>
      <c r="G28" s="350"/>
      <c r="H28" s="350"/>
      <c r="I28" s="350"/>
      <c r="J28" s="351"/>
    </row>
    <row r="29" spans="1:10" x14ac:dyDescent="0.2">
      <c r="A29" s="349"/>
      <c r="B29" s="350"/>
      <c r="C29" s="350"/>
      <c r="D29" s="350"/>
      <c r="E29" s="350"/>
      <c r="F29" s="350"/>
      <c r="G29" s="350"/>
      <c r="H29" s="350"/>
      <c r="I29" s="350"/>
      <c r="J29" s="351"/>
    </row>
    <row r="30" spans="1:10" x14ac:dyDescent="0.2">
      <c r="A30" s="352"/>
      <c r="B30" s="353"/>
      <c r="C30" s="353"/>
      <c r="D30" s="353"/>
      <c r="E30" s="353"/>
      <c r="F30" s="353"/>
      <c r="G30" s="353"/>
      <c r="H30" s="353"/>
      <c r="I30" s="353"/>
      <c r="J30" s="354"/>
    </row>
  </sheetData>
  <mergeCells count="9">
    <mergeCell ref="A20:J20"/>
    <mergeCell ref="A21:J30"/>
    <mergeCell ref="A17:F17"/>
    <mergeCell ref="A3:J3"/>
    <mergeCell ref="F4:F5"/>
    <mergeCell ref="G4:G5"/>
    <mergeCell ref="H4:J4"/>
    <mergeCell ref="A4:A6"/>
    <mergeCell ref="B4:E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2:J25"/>
  <sheetViews>
    <sheetView workbookViewId="0">
      <selection activeCell="I4" sqref="I4:J4"/>
    </sheetView>
  </sheetViews>
  <sheetFormatPr defaultColWidth="9.140625" defaultRowHeight="12.75" x14ac:dyDescent="0.2"/>
  <cols>
    <col min="1" max="1" width="2.140625" style="1" customWidth="1"/>
    <col min="2" max="16384" width="9.140625" style="1"/>
  </cols>
  <sheetData>
    <row r="2" spans="1:10" ht="45" customHeight="1" x14ac:dyDescent="0.2">
      <c r="B2" s="364" t="s">
        <v>135</v>
      </c>
      <c r="C2" s="364"/>
      <c r="D2" s="364"/>
      <c r="E2" s="364"/>
      <c r="F2" s="364"/>
      <c r="G2" s="364"/>
      <c r="H2" s="364"/>
      <c r="I2" s="364"/>
      <c r="J2" s="364"/>
    </row>
    <row r="3" spans="1:10" ht="13.5" thickBot="1" x14ac:dyDescent="0.25"/>
    <row r="4" spans="1:10" ht="40.5" customHeight="1" x14ac:dyDescent="0.2">
      <c r="B4" s="369" t="s">
        <v>110</v>
      </c>
      <c r="C4" s="370"/>
      <c r="D4" s="370"/>
      <c r="E4" s="370"/>
      <c r="F4" s="370"/>
      <c r="G4" s="370" t="s">
        <v>111</v>
      </c>
      <c r="H4" s="370"/>
      <c r="I4" s="370" t="s">
        <v>112</v>
      </c>
      <c r="J4" s="371"/>
    </row>
    <row r="5" spans="1:10" x14ac:dyDescent="0.2">
      <c r="B5" s="374">
        <v>1</v>
      </c>
      <c r="C5" s="372"/>
      <c r="D5" s="372"/>
      <c r="E5" s="372"/>
      <c r="F5" s="372"/>
      <c r="G5" s="372">
        <v>2</v>
      </c>
      <c r="H5" s="372"/>
      <c r="I5" s="372">
        <v>3</v>
      </c>
      <c r="J5" s="373"/>
    </row>
    <row r="6" spans="1:10" x14ac:dyDescent="0.2">
      <c r="B6" s="365"/>
      <c r="C6" s="366"/>
      <c r="D6" s="366"/>
      <c r="E6" s="366"/>
      <c r="F6" s="366"/>
      <c r="G6" s="358"/>
      <c r="H6" s="358"/>
      <c r="I6" s="358"/>
      <c r="J6" s="359"/>
    </row>
    <row r="7" spans="1:10" x14ac:dyDescent="0.2">
      <c r="B7" s="365"/>
      <c r="C7" s="366"/>
      <c r="D7" s="366"/>
      <c r="E7" s="366"/>
      <c r="F7" s="366"/>
      <c r="G7" s="358"/>
      <c r="H7" s="358"/>
      <c r="I7" s="358"/>
      <c r="J7" s="359"/>
    </row>
    <row r="8" spans="1:10" ht="13.5" thickBot="1" x14ac:dyDescent="0.25">
      <c r="B8" s="367"/>
      <c r="C8" s="368"/>
      <c r="D8" s="368"/>
      <c r="E8" s="368"/>
      <c r="F8" s="368"/>
      <c r="G8" s="360"/>
      <c r="H8" s="360"/>
      <c r="I8" s="360"/>
      <c r="J8" s="361"/>
    </row>
    <row r="11" spans="1:10" ht="15.75" x14ac:dyDescent="0.2">
      <c r="B11" s="26" t="s">
        <v>84</v>
      </c>
    </row>
    <row r="12" spans="1:10" ht="36.75" customHeight="1" x14ac:dyDescent="0.2">
      <c r="B12" s="363" t="s">
        <v>234</v>
      </c>
      <c r="C12" s="363"/>
      <c r="D12" s="363"/>
      <c r="E12" s="363"/>
      <c r="F12" s="363"/>
      <c r="G12" s="363"/>
      <c r="H12" s="363"/>
      <c r="I12" s="363"/>
      <c r="J12" s="363"/>
    </row>
    <row r="13" spans="1:10" ht="29.25" customHeight="1" x14ac:dyDescent="0.2">
      <c r="B13" s="363"/>
      <c r="C13" s="363"/>
      <c r="D13" s="363"/>
      <c r="E13" s="363"/>
      <c r="F13" s="363"/>
      <c r="G13" s="363"/>
      <c r="H13" s="363"/>
      <c r="I13" s="363"/>
      <c r="J13" s="363"/>
    </row>
    <row r="15" spans="1:10" ht="32.25" customHeight="1" x14ac:dyDescent="0.2">
      <c r="A15" s="362" t="s">
        <v>151</v>
      </c>
      <c r="B15" s="362"/>
      <c r="C15" s="362"/>
      <c r="D15" s="362"/>
      <c r="E15" s="362"/>
      <c r="F15" s="362"/>
      <c r="G15" s="362"/>
      <c r="H15" s="362"/>
      <c r="I15" s="362"/>
      <c r="J15" s="362"/>
    </row>
    <row r="16" spans="1:10" x14ac:dyDescent="0.2">
      <c r="A16" s="346"/>
      <c r="B16" s="347"/>
      <c r="C16" s="347"/>
      <c r="D16" s="347"/>
      <c r="E16" s="347"/>
      <c r="F16" s="347"/>
      <c r="G16" s="347"/>
      <c r="H16" s="347"/>
      <c r="I16" s="347"/>
      <c r="J16" s="348"/>
    </row>
    <row r="17" spans="1:10" x14ac:dyDescent="0.2">
      <c r="A17" s="349"/>
      <c r="B17" s="350"/>
      <c r="C17" s="350"/>
      <c r="D17" s="350"/>
      <c r="E17" s="350"/>
      <c r="F17" s="350"/>
      <c r="G17" s="350"/>
      <c r="H17" s="350"/>
      <c r="I17" s="350"/>
      <c r="J17" s="351"/>
    </row>
    <row r="18" spans="1:10" x14ac:dyDescent="0.2">
      <c r="A18" s="349"/>
      <c r="B18" s="350"/>
      <c r="C18" s="350"/>
      <c r="D18" s="350"/>
      <c r="E18" s="350"/>
      <c r="F18" s="350"/>
      <c r="G18" s="350"/>
      <c r="H18" s="350"/>
      <c r="I18" s="350"/>
      <c r="J18" s="351"/>
    </row>
    <row r="19" spans="1:10" x14ac:dyDescent="0.2">
      <c r="A19" s="349"/>
      <c r="B19" s="350"/>
      <c r="C19" s="350"/>
      <c r="D19" s="350"/>
      <c r="E19" s="350"/>
      <c r="F19" s="350"/>
      <c r="G19" s="350"/>
      <c r="H19" s="350"/>
      <c r="I19" s="350"/>
      <c r="J19" s="351"/>
    </row>
    <row r="20" spans="1:10" x14ac:dyDescent="0.2">
      <c r="A20" s="349"/>
      <c r="B20" s="350"/>
      <c r="C20" s="350"/>
      <c r="D20" s="350"/>
      <c r="E20" s="350"/>
      <c r="F20" s="350"/>
      <c r="G20" s="350"/>
      <c r="H20" s="350"/>
      <c r="I20" s="350"/>
      <c r="J20" s="351"/>
    </row>
    <row r="21" spans="1:10" x14ac:dyDescent="0.2">
      <c r="A21" s="349"/>
      <c r="B21" s="350"/>
      <c r="C21" s="350"/>
      <c r="D21" s="350"/>
      <c r="E21" s="350"/>
      <c r="F21" s="350"/>
      <c r="G21" s="350"/>
      <c r="H21" s="350"/>
      <c r="I21" s="350"/>
      <c r="J21" s="351"/>
    </row>
    <row r="22" spans="1:10" x14ac:dyDescent="0.2">
      <c r="A22" s="349"/>
      <c r="B22" s="350"/>
      <c r="C22" s="350"/>
      <c r="D22" s="350"/>
      <c r="E22" s="350"/>
      <c r="F22" s="350"/>
      <c r="G22" s="350"/>
      <c r="H22" s="350"/>
      <c r="I22" s="350"/>
      <c r="J22" s="351"/>
    </row>
    <row r="23" spans="1:10" x14ac:dyDescent="0.2">
      <c r="A23" s="349"/>
      <c r="B23" s="350"/>
      <c r="C23" s="350"/>
      <c r="D23" s="350"/>
      <c r="E23" s="350"/>
      <c r="F23" s="350"/>
      <c r="G23" s="350"/>
      <c r="H23" s="350"/>
      <c r="I23" s="350"/>
      <c r="J23" s="351"/>
    </row>
    <row r="24" spans="1:10" x14ac:dyDescent="0.2">
      <c r="A24" s="349"/>
      <c r="B24" s="350"/>
      <c r="C24" s="350"/>
      <c r="D24" s="350"/>
      <c r="E24" s="350"/>
      <c r="F24" s="350"/>
      <c r="G24" s="350"/>
      <c r="H24" s="350"/>
      <c r="I24" s="350"/>
      <c r="J24" s="351"/>
    </row>
    <row r="25" spans="1:10" x14ac:dyDescent="0.2">
      <c r="A25" s="352"/>
      <c r="B25" s="353"/>
      <c r="C25" s="353"/>
      <c r="D25" s="353"/>
      <c r="E25" s="353"/>
      <c r="F25" s="353"/>
      <c r="G25" s="353"/>
      <c r="H25" s="353"/>
      <c r="I25" s="353"/>
      <c r="J25" s="354"/>
    </row>
  </sheetData>
  <mergeCells count="19">
    <mergeCell ref="B2:J2"/>
    <mergeCell ref="B6:F6"/>
    <mergeCell ref="B7:F7"/>
    <mergeCell ref="B8:F8"/>
    <mergeCell ref="G6:H6"/>
    <mergeCell ref="G7:H7"/>
    <mergeCell ref="G8:H8"/>
    <mergeCell ref="B4:F4"/>
    <mergeCell ref="I4:J4"/>
    <mergeCell ref="G4:H4"/>
    <mergeCell ref="G5:H5"/>
    <mergeCell ref="I5:J5"/>
    <mergeCell ref="B5:F5"/>
    <mergeCell ref="I6:J6"/>
    <mergeCell ref="I8:J8"/>
    <mergeCell ref="I7:J7"/>
    <mergeCell ref="A15:J15"/>
    <mergeCell ref="A16:J25"/>
    <mergeCell ref="B12:J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2:X26"/>
  <sheetViews>
    <sheetView view="pageBreakPreview" zoomScale="110" zoomScaleNormal="100" zoomScaleSheetLayoutView="110" workbookViewId="0">
      <selection activeCell="A15" sqref="A15:J24"/>
    </sheetView>
  </sheetViews>
  <sheetFormatPr defaultColWidth="9.140625" defaultRowHeight="12.75" x14ac:dyDescent="0.2"/>
  <cols>
    <col min="1" max="1" width="29.5703125" style="1" customWidth="1"/>
    <col min="2" max="2" width="20.7109375" style="1" customWidth="1"/>
    <col min="3" max="24" width="19.140625" style="1" customWidth="1"/>
    <col min="25" max="25" width="14.140625" style="1" customWidth="1"/>
    <col min="26" max="16384" width="9.140625" style="1"/>
  </cols>
  <sheetData>
    <row r="2" spans="1:24" ht="14.25" customHeight="1" x14ac:dyDescent="0.2">
      <c r="A2" s="377" t="s">
        <v>298</v>
      </c>
      <c r="B2" s="377"/>
      <c r="C2" s="377"/>
      <c r="D2" s="377"/>
      <c r="E2" s="377"/>
      <c r="F2" s="377"/>
      <c r="G2" s="377"/>
      <c r="H2" s="377"/>
      <c r="I2" s="377"/>
      <c r="J2" s="377"/>
      <c r="K2" s="377"/>
      <c r="L2" s="377"/>
      <c r="M2" s="10"/>
      <c r="N2" s="10"/>
      <c r="O2" s="10"/>
    </row>
    <row r="3" spans="1:24" ht="16.5" thickBot="1" x14ac:dyDescent="0.25">
      <c r="A3" s="329" t="s">
        <v>129</v>
      </c>
      <c r="B3" s="329"/>
      <c r="D3" s="378"/>
      <c r="E3" s="378"/>
      <c r="F3" s="378"/>
      <c r="G3" s="378"/>
      <c r="H3" s="118"/>
      <c r="I3" s="378"/>
      <c r="J3" s="378"/>
      <c r="K3" s="378"/>
      <c r="L3" s="118"/>
      <c r="M3" s="378"/>
      <c r="N3" s="378"/>
      <c r="O3" s="378"/>
    </row>
    <row r="4" spans="1:24" x14ac:dyDescent="0.2">
      <c r="A4" s="381" t="s">
        <v>152</v>
      </c>
      <c r="B4" s="383" t="s">
        <v>87</v>
      </c>
      <c r="C4" s="379" t="s">
        <v>83</v>
      </c>
      <c r="D4" s="380"/>
      <c r="E4" s="379" t="s">
        <v>36</v>
      </c>
      <c r="F4" s="380"/>
      <c r="G4" s="379" t="s">
        <v>37</v>
      </c>
      <c r="H4" s="380"/>
      <c r="I4" s="379" t="s">
        <v>40</v>
      </c>
      <c r="J4" s="380"/>
      <c r="K4" s="379" t="s">
        <v>38</v>
      </c>
      <c r="L4" s="380"/>
      <c r="M4" s="379" t="s">
        <v>39</v>
      </c>
      <c r="N4" s="380"/>
      <c r="O4" s="379" t="s">
        <v>64</v>
      </c>
      <c r="P4" s="380"/>
      <c r="Q4" s="379" t="s">
        <v>65</v>
      </c>
      <c r="R4" s="380"/>
      <c r="S4" s="379" t="s">
        <v>66</v>
      </c>
      <c r="T4" s="380"/>
      <c r="U4" s="379" t="s">
        <v>67</v>
      </c>
      <c r="V4" s="380"/>
      <c r="W4" s="379" t="s">
        <v>68</v>
      </c>
      <c r="X4" s="380"/>
    </row>
    <row r="5" spans="1:24" ht="24" x14ac:dyDescent="0.2">
      <c r="A5" s="382"/>
      <c r="B5" s="384"/>
      <c r="C5" s="151" t="s">
        <v>251</v>
      </c>
      <c r="D5" s="152" t="s">
        <v>252</v>
      </c>
      <c r="E5" s="151" t="s">
        <v>251</v>
      </c>
      <c r="F5" s="152" t="s">
        <v>252</v>
      </c>
      <c r="G5" s="151" t="s">
        <v>251</v>
      </c>
      <c r="H5" s="152" t="s">
        <v>252</v>
      </c>
      <c r="I5" s="151" t="s">
        <v>251</v>
      </c>
      <c r="J5" s="152" t="s">
        <v>252</v>
      </c>
      <c r="K5" s="151" t="s">
        <v>251</v>
      </c>
      <c r="L5" s="152" t="s">
        <v>252</v>
      </c>
      <c r="M5" s="151" t="s">
        <v>251</v>
      </c>
      <c r="N5" s="152" t="s">
        <v>252</v>
      </c>
      <c r="O5" s="151" t="s">
        <v>251</v>
      </c>
      <c r="P5" s="152" t="s">
        <v>252</v>
      </c>
      <c r="Q5" s="151" t="s">
        <v>251</v>
      </c>
      <c r="R5" s="152" t="s">
        <v>252</v>
      </c>
      <c r="S5" s="151" t="s">
        <v>251</v>
      </c>
      <c r="T5" s="152" t="s">
        <v>252</v>
      </c>
      <c r="U5" s="151" t="s">
        <v>251</v>
      </c>
      <c r="V5" s="152" t="s">
        <v>252</v>
      </c>
      <c r="W5" s="151" t="s">
        <v>251</v>
      </c>
      <c r="X5" s="152" t="s">
        <v>252</v>
      </c>
    </row>
    <row r="6" spans="1:24" s="157" customFormat="1" ht="8.25" x14ac:dyDescent="0.2">
      <c r="A6" s="158">
        <v>1</v>
      </c>
      <c r="B6" s="159">
        <v>2</v>
      </c>
      <c r="C6" s="158">
        <v>3</v>
      </c>
      <c r="D6" s="159" t="s">
        <v>161</v>
      </c>
      <c r="E6" s="158">
        <v>4</v>
      </c>
      <c r="F6" s="159" t="s">
        <v>162</v>
      </c>
      <c r="G6" s="158">
        <v>5</v>
      </c>
      <c r="H6" s="159" t="s">
        <v>163</v>
      </c>
      <c r="I6" s="158">
        <v>6</v>
      </c>
      <c r="J6" s="159" t="s">
        <v>164</v>
      </c>
      <c r="K6" s="158" t="s">
        <v>165</v>
      </c>
      <c r="L6" s="159" t="s">
        <v>166</v>
      </c>
      <c r="M6" s="158" t="s">
        <v>167</v>
      </c>
      <c r="N6" s="159" t="s">
        <v>168</v>
      </c>
      <c r="O6" s="158" t="s">
        <v>169</v>
      </c>
      <c r="P6" s="159" t="s">
        <v>170</v>
      </c>
      <c r="Q6" s="158" t="s">
        <v>171</v>
      </c>
      <c r="R6" s="159" t="s">
        <v>172</v>
      </c>
      <c r="S6" s="158" t="s">
        <v>177</v>
      </c>
      <c r="T6" s="159" t="s">
        <v>178</v>
      </c>
      <c r="U6" s="158" t="s">
        <v>173</v>
      </c>
      <c r="V6" s="159" t="s">
        <v>174</v>
      </c>
      <c r="W6" s="158" t="s">
        <v>175</v>
      </c>
      <c r="X6" s="159" t="s">
        <v>176</v>
      </c>
    </row>
    <row r="7" spans="1:24" x14ac:dyDescent="0.2">
      <c r="A7" s="211"/>
      <c r="B7" s="153"/>
      <c r="C7" s="119"/>
      <c r="D7" s="153"/>
      <c r="E7" s="119"/>
      <c r="F7" s="153"/>
      <c r="G7" s="119"/>
      <c r="H7" s="153"/>
      <c r="I7" s="119"/>
      <c r="J7" s="153"/>
      <c r="K7" s="119"/>
      <c r="L7" s="153"/>
      <c r="M7" s="119"/>
      <c r="N7" s="153"/>
      <c r="O7" s="119"/>
      <c r="P7" s="153"/>
      <c r="Q7" s="119"/>
      <c r="R7" s="153"/>
      <c r="S7" s="119"/>
      <c r="T7" s="153"/>
      <c r="U7" s="119"/>
      <c r="V7" s="153"/>
      <c r="W7" s="119"/>
      <c r="X7" s="153"/>
    </row>
    <row r="8" spans="1:24" x14ac:dyDescent="0.2">
      <c r="A8" s="211"/>
      <c r="B8" s="153"/>
      <c r="C8" s="119"/>
      <c r="D8" s="153"/>
      <c r="E8" s="119"/>
      <c r="F8" s="153"/>
      <c r="G8" s="119"/>
      <c r="H8" s="153"/>
      <c r="I8" s="119"/>
      <c r="J8" s="153"/>
      <c r="K8" s="119"/>
      <c r="L8" s="153"/>
      <c r="M8" s="119"/>
      <c r="N8" s="153"/>
      <c r="O8" s="119"/>
      <c r="P8" s="153"/>
      <c r="Q8" s="119"/>
      <c r="R8" s="153"/>
      <c r="S8" s="119"/>
      <c r="T8" s="153"/>
      <c r="U8" s="119"/>
      <c r="V8" s="153"/>
      <c r="W8" s="119"/>
      <c r="X8" s="153"/>
    </row>
    <row r="9" spans="1:24" x14ac:dyDescent="0.2">
      <c r="A9" s="211"/>
      <c r="B9" s="153"/>
      <c r="C9" s="119"/>
      <c r="D9" s="153"/>
      <c r="E9" s="119"/>
      <c r="F9" s="153"/>
      <c r="G9" s="119"/>
      <c r="H9" s="153"/>
      <c r="I9" s="119"/>
      <c r="J9" s="153"/>
      <c r="K9" s="119"/>
      <c r="L9" s="153"/>
      <c r="M9" s="119"/>
      <c r="N9" s="153"/>
      <c r="O9" s="119"/>
      <c r="P9" s="153"/>
      <c r="Q9" s="119"/>
      <c r="R9" s="153"/>
      <c r="S9" s="119"/>
      <c r="T9" s="153"/>
      <c r="U9" s="119"/>
      <c r="V9" s="153"/>
      <c r="W9" s="119"/>
      <c r="X9" s="153"/>
    </row>
    <row r="10" spans="1:24" x14ac:dyDescent="0.2">
      <c r="A10" s="43" t="s">
        <v>292</v>
      </c>
      <c r="B10" s="212" t="s">
        <v>292</v>
      </c>
      <c r="C10" s="154"/>
      <c r="D10" s="155"/>
      <c r="E10" s="154"/>
      <c r="F10" s="155"/>
      <c r="G10" s="154"/>
      <c r="H10" s="155"/>
      <c r="I10" s="154"/>
      <c r="J10" s="155"/>
      <c r="K10" s="156"/>
      <c r="L10" s="155"/>
      <c r="M10" s="154"/>
      <c r="N10" s="155"/>
      <c r="O10" s="154"/>
      <c r="P10" s="155"/>
      <c r="Q10" s="154"/>
      <c r="R10" s="155"/>
      <c r="S10" s="154"/>
      <c r="T10" s="155"/>
      <c r="U10" s="154"/>
      <c r="V10" s="155"/>
      <c r="W10" s="154"/>
      <c r="X10" s="155"/>
    </row>
    <row r="11" spans="1:24" ht="13.5" thickBot="1" x14ac:dyDescent="0.25">
      <c r="A11" s="213" t="s">
        <v>128</v>
      </c>
      <c r="B11" s="214"/>
      <c r="C11" s="375">
        <f>+C7*D7+C8*D8+C9*D9+C10*D10</f>
        <v>0</v>
      </c>
      <c r="D11" s="376"/>
      <c r="E11" s="375">
        <f>+E7*F7+E8*F8+E9*F9+E10*F10</f>
        <v>0</v>
      </c>
      <c r="F11" s="376"/>
      <c r="G11" s="375">
        <f>+G7*H7+G8*H8+G9*H9+G10*H10</f>
        <v>0</v>
      </c>
      <c r="H11" s="376"/>
      <c r="I11" s="375">
        <f>+I7*J7+I8*J8+I9*J9+I10*J10</f>
        <v>0</v>
      </c>
      <c r="J11" s="376"/>
      <c r="K11" s="375">
        <f>+K7*L7+K8*L8+K9*L9+K10*L10</f>
        <v>0</v>
      </c>
      <c r="L11" s="376"/>
      <c r="M11" s="375">
        <f>+M7*N7+M8*N8+M9*N9+M10*N10</f>
        <v>0</v>
      </c>
      <c r="N11" s="376"/>
      <c r="O11" s="375">
        <f>+O7*P7+O8*P8+O9*P9+O10*P10</f>
        <v>0</v>
      </c>
      <c r="P11" s="376"/>
      <c r="Q11" s="375">
        <f>+Q7*R7+Q8*R8+Q9*R9+Q10*R10</f>
        <v>0</v>
      </c>
      <c r="R11" s="376"/>
      <c r="S11" s="375">
        <f>+S7*T7+S8*T8+S9*T9+S10*T10</f>
        <v>0</v>
      </c>
      <c r="T11" s="376"/>
      <c r="U11" s="375">
        <f>+U7*V7+U8*V8+U9*V9+U10*V10</f>
        <v>0</v>
      </c>
      <c r="V11" s="376"/>
      <c r="W11" s="375">
        <f>+W7*X7+W8*X8+W9*X9+W10*X10</f>
        <v>0</v>
      </c>
      <c r="X11" s="376"/>
    </row>
    <row r="12" spans="1:24" ht="15.75" x14ac:dyDescent="0.2">
      <c r="A12" s="144" t="s">
        <v>253</v>
      </c>
    </row>
    <row r="13" spans="1:24" ht="13.15" customHeight="1" x14ac:dyDescent="0.2">
      <c r="H13" s="145"/>
    </row>
    <row r="14" spans="1:24" ht="49.5" customHeight="1" x14ac:dyDescent="0.2">
      <c r="A14" s="362" t="s">
        <v>267</v>
      </c>
      <c r="B14" s="362"/>
      <c r="C14" s="362"/>
      <c r="D14" s="362"/>
      <c r="E14" s="362"/>
      <c r="F14" s="362"/>
      <c r="G14" s="362"/>
      <c r="H14" s="362"/>
      <c r="I14" s="362"/>
      <c r="J14" s="362"/>
    </row>
    <row r="15" spans="1:24" x14ac:dyDescent="0.2">
      <c r="A15" s="346"/>
      <c r="B15" s="347"/>
      <c r="C15" s="347"/>
      <c r="D15" s="347"/>
      <c r="E15" s="347"/>
      <c r="F15" s="347"/>
      <c r="G15" s="347"/>
      <c r="H15" s="347"/>
      <c r="I15" s="347"/>
      <c r="J15" s="348"/>
    </row>
    <row r="16" spans="1:24" x14ac:dyDescent="0.2">
      <c r="A16" s="349"/>
      <c r="B16" s="350"/>
      <c r="C16" s="350"/>
      <c r="D16" s="350"/>
      <c r="E16" s="350"/>
      <c r="F16" s="350"/>
      <c r="G16" s="350"/>
      <c r="H16" s="350"/>
      <c r="I16" s="350"/>
      <c r="J16" s="351"/>
    </row>
    <row r="17" spans="1:10" x14ac:dyDescent="0.2">
      <c r="A17" s="349"/>
      <c r="B17" s="350"/>
      <c r="C17" s="350"/>
      <c r="D17" s="350"/>
      <c r="E17" s="350"/>
      <c r="F17" s="350"/>
      <c r="G17" s="350"/>
      <c r="H17" s="350"/>
      <c r="I17" s="350"/>
      <c r="J17" s="351"/>
    </row>
    <row r="18" spans="1:10" x14ac:dyDescent="0.2">
      <c r="A18" s="349"/>
      <c r="B18" s="350"/>
      <c r="C18" s="350"/>
      <c r="D18" s="350"/>
      <c r="E18" s="350"/>
      <c r="F18" s="350"/>
      <c r="G18" s="350"/>
      <c r="H18" s="350"/>
      <c r="I18" s="350"/>
      <c r="J18" s="351"/>
    </row>
    <row r="19" spans="1:10" x14ac:dyDescent="0.2">
      <c r="A19" s="349"/>
      <c r="B19" s="350"/>
      <c r="C19" s="350"/>
      <c r="D19" s="350"/>
      <c r="E19" s="350"/>
      <c r="F19" s="350"/>
      <c r="G19" s="350"/>
      <c r="H19" s="350"/>
      <c r="I19" s="350"/>
      <c r="J19" s="351"/>
    </row>
    <row r="20" spans="1:10" x14ac:dyDescent="0.2">
      <c r="A20" s="349"/>
      <c r="B20" s="350"/>
      <c r="C20" s="350"/>
      <c r="D20" s="350"/>
      <c r="E20" s="350"/>
      <c r="F20" s="350"/>
      <c r="G20" s="350"/>
      <c r="H20" s="350"/>
      <c r="I20" s="350"/>
      <c r="J20" s="351"/>
    </row>
    <row r="21" spans="1:10" x14ac:dyDescent="0.2">
      <c r="A21" s="349"/>
      <c r="B21" s="350"/>
      <c r="C21" s="350"/>
      <c r="D21" s="350"/>
      <c r="E21" s="350"/>
      <c r="F21" s="350"/>
      <c r="G21" s="350"/>
      <c r="H21" s="350"/>
      <c r="I21" s="350"/>
      <c r="J21" s="351"/>
    </row>
    <row r="22" spans="1:10" x14ac:dyDescent="0.2">
      <c r="A22" s="349"/>
      <c r="B22" s="350"/>
      <c r="C22" s="350"/>
      <c r="D22" s="350"/>
      <c r="E22" s="350"/>
      <c r="F22" s="350"/>
      <c r="G22" s="350"/>
      <c r="H22" s="350"/>
      <c r="I22" s="350"/>
      <c r="J22" s="351"/>
    </row>
    <row r="23" spans="1:10" x14ac:dyDescent="0.2">
      <c r="A23" s="349"/>
      <c r="B23" s="350"/>
      <c r="C23" s="350"/>
      <c r="D23" s="350"/>
      <c r="E23" s="350"/>
      <c r="F23" s="350"/>
      <c r="G23" s="350"/>
      <c r="H23" s="350"/>
      <c r="I23" s="350"/>
      <c r="J23" s="351"/>
    </row>
    <row r="24" spans="1:10" x14ac:dyDescent="0.2">
      <c r="A24" s="352"/>
      <c r="B24" s="353"/>
      <c r="C24" s="353"/>
      <c r="D24" s="353"/>
      <c r="E24" s="353"/>
      <c r="F24" s="353"/>
      <c r="G24" s="353"/>
      <c r="H24" s="353"/>
      <c r="I24" s="353"/>
      <c r="J24" s="354"/>
    </row>
    <row r="25" spans="1:10" ht="13.15" customHeight="1" x14ac:dyDescent="0.2"/>
    <row r="26" spans="1:10" ht="13.15" customHeight="1" x14ac:dyDescent="0.2"/>
  </sheetData>
  <mergeCells count="31">
    <mergeCell ref="A14:J14"/>
    <mergeCell ref="A15:J24"/>
    <mergeCell ref="Q4:R4"/>
    <mergeCell ref="S4:T4"/>
    <mergeCell ref="U4:V4"/>
    <mergeCell ref="M4:N4"/>
    <mergeCell ref="O4:P4"/>
    <mergeCell ref="A4:A5"/>
    <mergeCell ref="I4:J4"/>
    <mergeCell ref="K4:L4"/>
    <mergeCell ref="G4:H4"/>
    <mergeCell ref="E11:F11"/>
    <mergeCell ref="B4:B5"/>
    <mergeCell ref="C4:D4"/>
    <mergeCell ref="E4:F4"/>
    <mergeCell ref="W11:X11"/>
    <mergeCell ref="A2:L2"/>
    <mergeCell ref="A3:B3"/>
    <mergeCell ref="D3:G3"/>
    <mergeCell ref="I3:K3"/>
    <mergeCell ref="G11:H11"/>
    <mergeCell ref="I11:J11"/>
    <mergeCell ref="K11:L11"/>
    <mergeCell ref="M11:N11"/>
    <mergeCell ref="O11:P11"/>
    <mergeCell ref="W4:X4"/>
    <mergeCell ref="Q11:R11"/>
    <mergeCell ref="S11:T11"/>
    <mergeCell ref="U11:V11"/>
    <mergeCell ref="M3:O3"/>
    <mergeCell ref="C11:D11"/>
  </mergeCells>
  <conditionalFormatting sqref="C11:D11">
    <cfRule type="cellIs" dxfId="44" priority="17" stopIfTrue="1" operator="notEqual">
      <formula>#REF!</formula>
    </cfRule>
  </conditionalFormatting>
  <conditionalFormatting sqref="E11:F11">
    <cfRule type="cellIs" dxfId="43" priority="10" stopIfTrue="1" operator="notEqual">
      <formula>#REF!</formula>
    </cfRule>
  </conditionalFormatting>
  <conditionalFormatting sqref="G11:H11">
    <cfRule type="cellIs" dxfId="42" priority="9" stopIfTrue="1" operator="notEqual">
      <formula>#REF!</formula>
    </cfRule>
  </conditionalFormatting>
  <conditionalFormatting sqref="I11:J11">
    <cfRule type="cellIs" dxfId="41" priority="8" stopIfTrue="1" operator="notEqual">
      <formula>#REF!</formula>
    </cfRule>
  </conditionalFormatting>
  <conditionalFormatting sqref="K11:L11">
    <cfRule type="cellIs" dxfId="40" priority="7" stopIfTrue="1" operator="notEqual">
      <formula>#REF!</formula>
    </cfRule>
  </conditionalFormatting>
  <conditionalFormatting sqref="M11:N11">
    <cfRule type="cellIs" dxfId="39" priority="6" stopIfTrue="1" operator="notEqual">
      <formula>#REF!</formula>
    </cfRule>
  </conditionalFormatting>
  <conditionalFormatting sqref="O11:P11">
    <cfRule type="cellIs" dxfId="38" priority="5" stopIfTrue="1" operator="notEqual">
      <formula>#REF!</formula>
    </cfRule>
  </conditionalFormatting>
  <conditionalFormatting sqref="Q11:R11">
    <cfRule type="cellIs" dxfId="37" priority="4" stopIfTrue="1" operator="notEqual">
      <formula>#REF!</formula>
    </cfRule>
  </conditionalFormatting>
  <conditionalFormatting sqref="S11:T11">
    <cfRule type="cellIs" dxfId="36" priority="3" stopIfTrue="1" operator="notEqual">
      <formula>#REF!</formula>
    </cfRule>
  </conditionalFormatting>
  <conditionalFormatting sqref="U11:V11">
    <cfRule type="cellIs" dxfId="35" priority="2" stopIfTrue="1" operator="notEqual">
      <formula>#REF!</formula>
    </cfRule>
  </conditionalFormatting>
  <conditionalFormatting sqref="W11:X11">
    <cfRule type="cellIs" dxfId="34"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3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2"/>
    <pageSetUpPr fitToPage="1"/>
  </sheetPr>
  <dimension ref="A1:T146"/>
  <sheetViews>
    <sheetView view="pageBreakPreview" zoomScale="110" zoomScaleNormal="130" zoomScaleSheetLayoutView="110" workbookViewId="0">
      <selection activeCell="I15" sqref="I15"/>
    </sheetView>
  </sheetViews>
  <sheetFormatPr defaultColWidth="9.140625" defaultRowHeight="12.75" x14ac:dyDescent="0.2"/>
  <cols>
    <col min="1" max="1" width="4" style="1" customWidth="1"/>
    <col min="2" max="2" width="25" style="1" customWidth="1"/>
    <col min="3" max="3" width="8.7109375" style="1" customWidth="1"/>
    <col min="4" max="4" width="12.85546875" style="1" customWidth="1"/>
    <col min="5" max="5" width="14" style="14" customWidth="1"/>
    <col min="6" max="6" width="14" style="1" customWidth="1"/>
    <col min="7" max="7" width="2.7109375" style="1" customWidth="1"/>
    <col min="8" max="8" width="14" style="27" bestFit="1" customWidth="1"/>
    <col min="9" max="9" width="14" style="27" customWidth="1"/>
    <col min="10" max="10" width="12.5703125" style="1" customWidth="1"/>
    <col min="11" max="16384" width="9.140625" style="1"/>
  </cols>
  <sheetData>
    <row r="1" spans="1:20" ht="15.75" x14ac:dyDescent="0.2">
      <c r="A1" s="329" t="s">
        <v>145</v>
      </c>
      <c r="B1" s="329"/>
      <c r="C1" s="329"/>
      <c r="D1" s="329"/>
      <c r="E1" s="329"/>
      <c r="F1" s="329"/>
      <c r="G1" s="10"/>
      <c r="I1" s="1"/>
    </row>
    <row r="2" spans="1:20" ht="15.75" x14ac:dyDescent="0.2">
      <c r="A2" s="329" t="s">
        <v>146</v>
      </c>
      <c r="B2" s="329"/>
      <c r="C2" s="329"/>
      <c r="D2" s="329"/>
      <c r="E2" s="329"/>
      <c r="F2" s="329"/>
      <c r="G2" s="10"/>
      <c r="I2" s="1"/>
    </row>
    <row r="3" spans="1:20" ht="15.75" x14ac:dyDescent="0.2">
      <c r="A3" s="329" t="s">
        <v>147</v>
      </c>
      <c r="B3" s="329"/>
      <c r="C3" s="329"/>
      <c r="D3" s="329"/>
      <c r="E3" s="329"/>
      <c r="F3" s="329"/>
      <c r="G3" s="10"/>
      <c r="I3" s="1"/>
    </row>
    <row r="4" spans="1:20" x14ac:dyDescent="0.2">
      <c r="I4" s="1"/>
    </row>
    <row r="5" spans="1:20" ht="14.25" customHeight="1" x14ac:dyDescent="0.2">
      <c r="A5" s="409" t="s">
        <v>113</v>
      </c>
      <c r="B5" s="409"/>
      <c r="C5" s="409"/>
      <c r="D5" s="409"/>
      <c r="E5" s="409"/>
      <c r="F5" s="409"/>
      <c r="G5" s="74"/>
      <c r="I5" s="1"/>
    </row>
    <row r="6" spans="1:20" ht="12.75" customHeight="1" x14ac:dyDescent="0.2">
      <c r="A6" s="411" t="s">
        <v>131</v>
      </c>
      <c r="B6" s="411"/>
      <c r="C6" s="410"/>
      <c r="D6" s="410"/>
      <c r="F6" s="139" t="s">
        <v>1</v>
      </c>
      <c r="I6" s="90"/>
      <c r="J6" s="90"/>
      <c r="K6" s="90"/>
      <c r="L6" s="90"/>
      <c r="M6" s="90"/>
      <c r="N6" s="90"/>
      <c r="O6" s="90"/>
      <c r="P6" s="90"/>
      <c r="Q6" s="90"/>
      <c r="R6" s="90"/>
      <c r="S6" s="90"/>
      <c r="T6" s="90"/>
    </row>
    <row r="7" spans="1:20" s="28" customFormat="1" ht="41.25" customHeight="1" x14ac:dyDescent="0.2">
      <c r="A7" s="419" t="s">
        <v>81</v>
      </c>
      <c r="B7" s="338" t="s">
        <v>254</v>
      </c>
      <c r="C7" s="338" t="s">
        <v>7</v>
      </c>
      <c r="D7" s="338" t="s">
        <v>114</v>
      </c>
      <c r="E7" s="419" t="s">
        <v>256</v>
      </c>
      <c r="F7" s="422" t="s">
        <v>95</v>
      </c>
      <c r="G7" s="94"/>
      <c r="H7" s="140"/>
      <c r="I7" s="140"/>
      <c r="J7" s="140"/>
      <c r="K7" s="140"/>
      <c r="L7" s="140"/>
      <c r="M7" s="140"/>
      <c r="N7" s="140"/>
      <c r="O7" s="140"/>
      <c r="P7" s="140"/>
      <c r="Q7" s="140"/>
      <c r="R7" s="140"/>
      <c r="S7" s="140"/>
    </row>
    <row r="8" spans="1:20" s="28" customFormat="1" ht="42.95" customHeight="1" x14ac:dyDescent="0.2">
      <c r="A8" s="420"/>
      <c r="B8" s="338"/>
      <c r="C8" s="338"/>
      <c r="D8" s="338"/>
      <c r="E8" s="421"/>
      <c r="F8" s="423"/>
      <c r="G8" s="116"/>
      <c r="H8" s="140"/>
      <c r="I8" s="140"/>
      <c r="J8" s="140"/>
      <c r="K8" s="140"/>
      <c r="L8" s="140"/>
      <c r="M8" s="140"/>
      <c r="N8" s="140"/>
      <c r="O8" s="140"/>
      <c r="P8" s="140"/>
      <c r="Q8" s="140"/>
      <c r="R8" s="140"/>
      <c r="S8" s="140"/>
    </row>
    <row r="9" spans="1:20" ht="13.5" customHeight="1" x14ac:dyDescent="0.2">
      <c r="A9" s="421"/>
      <c r="B9" s="35">
        <v>1</v>
      </c>
      <c r="C9" s="35">
        <v>2</v>
      </c>
      <c r="D9" s="35">
        <v>3</v>
      </c>
      <c r="E9" s="124">
        <v>4</v>
      </c>
      <c r="F9" s="35">
        <v>5</v>
      </c>
      <c r="G9" s="94"/>
      <c r="H9" s="416" t="s">
        <v>88</v>
      </c>
      <c r="I9" s="416"/>
      <c r="J9" s="417" t="s">
        <v>235</v>
      </c>
      <c r="K9" s="417"/>
      <c r="L9" s="417"/>
      <c r="M9" s="417"/>
      <c r="N9" s="417"/>
      <c r="O9" s="417"/>
      <c r="P9" s="417"/>
      <c r="Q9" s="417"/>
      <c r="R9" s="141"/>
      <c r="S9" s="141"/>
    </row>
    <row r="10" spans="1:20" s="28" customFormat="1" ht="12.95" customHeight="1" x14ac:dyDescent="0.2">
      <c r="A10" s="35"/>
      <c r="B10" s="424" t="s">
        <v>46</v>
      </c>
      <c r="C10" s="425"/>
      <c r="D10" s="425"/>
      <c r="E10" s="425"/>
      <c r="F10" s="426"/>
      <c r="G10" s="117"/>
      <c r="H10" s="416"/>
      <c r="I10" s="416"/>
      <c r="J10" s="417"/>
      <c r="K10" s="417"/>
      <c r="L10" s="417"/>
      <c r="M10" s="417"/>
      <c r="N10" s="417"/>
      <c r="O10" s="417"/>
      <c r="P10" s="417"/>
      <c r="Q10" s="417"/>
    </row>
    <row r="11" spans="1:20" ht="15.75" x14ac:dyDescent="0.2">
      <c r="A11" s="115">
        <v>1</v>
      </c>
      <c r="B11" s="31"/>
      <c r="C11" s="18" t="s">
        <v>270</v>
      </c>
      <c r="D11" s="32"/>
      <c r="E11" s="18"/>
      <c r="F11" s="259">
        <f>+D11*E11</f>
        <v>0</v>
      </c>
      <c r="G11" s="30"/>
      <c r="H11" s="416" t="s">
        <v>89</v>
      </c>
      <c r="I11" s="416"/>
      <c r="J11" s="417" t="s">
        <v>236</v>
      </c>
      <c r="K11" s="417"/>
      <c r="L11" s="417"/>
      <c r="M11" s="417"/>
      <c r="N11" s="417"/>
      <c r="O11" s="417"/>
      <c r="P11" s="417"/>
      <c r="Q11" s="417"/>
      <c r="R11" s="90"/>
      <c r="S11" s="90"/>
    </row>
    <row r="12" spans="1:20" ht="15.75" x14ac:dyDescent="0.2">
      <c r="A12" s="115">
        <v>2</v>
      </c>
      <c r="B12" s="31"/>
      <c r="C12" s="18"/>
      <c r="D12" s="32"/>
      <c r="E12" s="18"/>
      <c r="F12" s="259">
        <f t="shared" ref="F12:F13" si="0">+D12*E12</f>
        <v>0</v>
      </c>
      <c r="G12" s="30"/>
      <c r="H12" s="416"/>
      <c r="I12" s="416"/>
      <c r="J12" s="417"/>
      <c r="K12" s="417"/>
      <c r="L12" s="417"/>
      <c r="M12" s="417"/>
      <c r="N12" s="417"/>
      <c r="O12" s="417"/>
      <c r="P12" s="417"/>
      <c r="Q12" s="417"/>
      <c r="R12" s="90"/>
      <c r="S12" s="90"/>
    </row>
    <row r="13" spans="1:20" ht="15.75" x14ac:dyDescent="0.2">
      <c r="A13" s="115">
        <v>3</v>
      </c>
      <c r="B13" s="31"/>
      <c r="C13" s="18"/>
      <c r="D13" s="32"/>
      <c r="E13" s="18"/>
      <c r="F13" s="259">
        <f t="shared" si="0"/>
        <v>0</v>
      </c>
      <c r="G13" s="30"/>
      <c r="H13" s="90"/>
      <c r="I13" s="90"/>
      <c r="J13" s="90"/>
      <c r="K13" s="90"/>
      <c r="L13" s="90"/>
      <c r="M13" s="90"/>
      <c r="N13" s="90"/>
      <c r="O13" s="90"/>
      <c r="P13" s="90"/>
      <c r="Q13" s="90"/>
      <c r="R13" s="90"/>
    </row>
    <row r="14" spans="1:20" ht="15.75" x14ac:dyDescent="0.2">
      <c r="A14" s="115">
        <v>4</v>
      </c>
      <c r="B14" s="31"/>
      <c r="C14" s="18"/>
      <c r="D14" s="32"/>
      <c r="E14" s="18"/>
      <c r="F14" s="259">
        <f>+D14*E14</f>
        <v>0</v>
      </c>
      <c r="G14" s="30"/>
      <c r="R14" s="90"/>
    </row>
    <row r="15" spans="1:20" s="28" customFormat="1" x14ac:dyDescent="0.2">
      <c r="A15" s="35"/>
      <c r="B15" s="405" t="s">
        <v>13</v>
      </c>
      <c r="C15" s="406"/>
      <c r="D15" s="406"/>
      <c r="E15" s="407"/>
      <c r="F15" s="260">
        <f>SUM(F11:F14)</f>
        <v>0</v>
      </c>
      <c r="G15" s="30"/>
    </row>
    <row r="16" spans="1:20" s="28" customFormat="1" x14ac:dyDescent="0.2">
      <c r="A16" s="16"/>
      <c r="B16" s="412" t="s">
        <v>82</v>
      </c>
      <c r="C16" s="413"/>
      <c r="D16" s="413"/>
      <c r="E16" s="413"/>
      <c r="F16" s="414"/>
      <c r="G16" s="30"/>
    </row>
    <row r="17" spans="1:13" x14ac:dyDescent="0.2">
      <c r="A17" s="258">
        <v>1</v>
      </c>
      <c r="B17" s="255">
        <f>+Т2А!A7</f>
        <v>0</v>
      </c>
      <c r="C17" s="256">
        <f>+Т2А!B7</f>
        <v>0</v>
      </c>
      <c r="D17" s="257">
        <f>+Т2А!E7*Т2А!F7</f>
        <v>0</v>
      </c>
      <c r="E17" s="32"/>
      <c r="F17" s="259">
        <f>+D17*E17</f>
        <v>0</v>
      </c>
      <c r="G17" s="30"/>
      <c r="H17" s="34"/>
      <c r="I17" s="34"/>
      <c r="J17" s="34"/>
      <c r="K17" s="34"/>
      <c r="L17" s="34"/>
      <c r="M17" s="34"/>
    </row>
    <row r="18" spans="1:13" x14ac:dyDescent="0.2">
      <c r="A18" s="258">
        <v>2</v>
      </c>
      <c r="B18" s="255">
        <f>+Т2А!A8</f>
        <v>0</v>
      </c>
      <c r="C18" s="256">
        <f>+Т2А!B8</f>
        <v>0</v>
      </c>
      <c r="D18" s="257">
        <f>+Т2А!E8*Т2А!F8</f>
        <v>0</v>
      </c>
      <c r="E18" s="32"/>
      <c r="F18" s="259">
        <f t="shared" ref="F18:F24" si="1">+D18*E18</f>
        <v>0</v>
      </c>
      <c r="G18" s="30"/>
      <c r="H18" s="34"/>
      <c r="I18" s="34"/>
      <c r="J18" s="34"/>
      <c r="K18" s="34"/>
      <c r="L18" s="34"/>
      <c r="M18" s="34"/>
    </row>
    <row r="19" spans="1:13" x14ac:dyDescent="0.2">
      <c r="A19" s="258">
        <v>3</v>
      </c>
      <c r="B19" s="255">
        <f>+Т2А!A9</f>
        <v>0</v>
      </c>
      <c r="C19" s="256">
        <f>+Т2А!B9</f>
        <v>0</v>
      </c>
      <c r="D19" s="257">
        <f>+Т2А!E9*Т2А!F9</f>
        <v>0</v>
      </c>
      <c r="E19" s="32"/>
      <c r="F19" s="259">
        <f t="shared" si="1"/>
        <v>0</v>
      </c>
      <c r="G19" s="30"/>
      <c r="H19" s="34"/>
      <c r="I19" s="34"/>
      <c r="J19" s="34"/>
      <c r="K19" s="34"/>
      <c r="L19" s="34"/>
      <c r="M19" s="34"/>
    </row>
    <row r="20" spans="1:13" x14ac:dyDescent="0.2">
      <c r="A20" s="258">
        <v>4</v>
      </c>
      <c r="B20" s="255" t="str">
        <f>+Т2А!A10</f>
        <v>…</v>
      </c>
      <c r="C20" s="256" t="str">
        <f>+Т2А!B10</f>
        <v>…</v>
      </c>
      <c r="D20" s="257">
        <f>+Т2А!E10*Т2А!F10</f>
        <v>0</v>
      </c>
      <c r="E20" s="32"/>
      <c r="F20" s="259">
        <f t="shared" si="1"/>
        <v>0</v>
      </c>
      <c r="G20" s="30"/>
      <c r="H20" s="34"/>
      <c r="I20" s="34"/>
      <c r="J20" s="34"/>
      <c r="K20" s="34"/>
      <c r="L20" s="34"/>
      <c r="M20" s="34"/>
    </row>
    <row r="21" spans="1:13" x14ac:dyDescent="0.2">
      <c r="A21" s="258">
        <v>5</v>
      </c>
      <c r="B21" s="255"/>
      <c r="C21" s="255"/>
      <c r="D21" s="257"/>
      <c r="E21" s="32"/>
      <c r="F21" s="259">
        <f t="shared" si="1"/>
        <v>0</v>
      </c>
      <c r="G21" s="30"/>
      <c r="H21" s="34"/>
      <c r="I21" s="34"/>
      <c r="J21" s="34"/>
      <c r="K21" s="34"/>
      <c r="L21" s="34"/>
      <c r="M21" s="34"/>
    </row>
    <row r="22" spans="1:13" x14ac:dyDescent="0.2">
      <c r="A22" s="258">
        <v>6</v>
      </c>
      <c r="B22" s="255"/>
      <c r="C22" s="255"/>
      <c r="D22" s="257"/>
      <c r="E22" s="32"/>
      <c r="F22" s="259">
        <f t="shared" si="1"/>
        <v>0</v>
      </c>
      <c r="G22" s="30"/>
      <c r="H22" s="34"/>
      <c r="I22" s="34"/>
      <c r="J22" s="34"/>
      <c r="K22" s="34"/>
      <c r="L22" s="34"/>
      <c r="M22" s="34"/>
    </row>
    <row r="23" spans="1:13" x14ac:dyDescent="0.2">
      <c r="A23" s="258">
        <v>7</v>
      </c>
      <c r="B23" s="255"/>
      <c r="C23" s="255"/>
      <c r="D23" s="257"/>
      <c r="E23" s="32"/>
      <c r="F23" s="259">
        <f t="shared" si="1"/>
        <v>0</v>
      </c>
      <c r="G23" s="33"/>
      <c r="H23" s="34"/>
      <c r="I23" s="34"/>
      <c r="J23" s="34"/>
      <c r="K23" s="34"/>
      <c r="L23" s="34"/>
      <c r="M23" s="34"/>
    </row>
    <row r="24" spans="1:13" x14ac:dyDescent="0.2">
      <c r="A24" s="258">
        <v>8</v>
      </c>
      <c r="B24" s="255"/>
      <c r="C24" s="255"/>
      <c r="D24" s="257"/>
      <c r="E24" s="32"/>
      <c r="F24" s="259">
        <f t="shared" si="1"/>
        <v>0</v>
      </c>
      <c r="G24" s="33"/>
      <c r="H24" s="34"/>
      <c r="I24" s="34"/>
      <c r="J24" s="34"/>
      <c r="K24" s="34"/>
      <c r="L24" s="34"/>
      <c r="M24" s="34"/>
    </row>
    <row r="25" spans="1:13" s="28" customFormat="1" x14ac:dyDescent="0.2">
      <c r="A25" s="35"/>
      <c r="B25" s="405" t="s">
        <v>13</v>
      </c>
      <c r="C25" s="406"/>
      <c r="D25" s="406"/>
      <c r="E25" s="407"/>
      <c r="F25" s="260">
        <f>SUM(F17:F24)</f>
        <v>0</v>
      </c>
      <c r="G25" s="30"/>
    </row>
    <row r="26" spans="1:13" s="28" customFormat="1" x14ac:dyDescent="0.2">
      <c r="A26" s="35"/>
      <c r="B26" s="412" t="s">
        <v>47</v>
      </c>
      <c r="C26" s="413"/>
      <c r="D26" s="413"/>
      <c r="E26" s="413"/>
      <c r="F26" s="414"/>
      <c r="G26" s="30"/>
    </row>
    <row r="27" spans="1:13" x14ac:dyDescent="0.2">
      <c r="A27" s="258">
        <v>1</v>
      </c>
      <c r="B27" s="255">
        <f>+B17</f>
        <v>0</v>
      </c>
      <c r="C27" s="256">
        <f>+C17</f>
        <v>0</v>
      </c>
      <c r="D27" s="257">
        <f>+Т2А!G7*Т2А!H7</f>
        <v>0</v>
      </c>
      <c r="E27" s="32">
        <f>+E17</f>
        <v>0</v>
      </c>
      <c r="F27" s="259">
        <f>+D27*E27</f>
        <v>0</v>
      </c>
      <c r="G27" s="33"/>
      <c r="H27" s="34"/>
      <c r="I27" s="34"/>
      <c r="J27" s="34"/>
      <c r="K27" s="34"/>
      <c r="L27" s="34"/>
      <c r="M27" s="34"/>
    </row>
    <row r="28" spans="1:13" x14ac:dyDescent="0.2">
      <c r="A28" s="258">
        <v>2</v>
      </c>
      <c r="B28" s="255">
        <f t="shared" ref="B28:C28" si="2">+B18</f>
        <v>0</v>
      </c>
      <c r="C28" s="256">
        <f t="shared" si="2"/>
        <v>0</v>
      </c>
      <c r="D28" s="257">
        <f>+Т2А!G8*Т2А!H8</f>
        <v>0</v>
      </c>
      <c r="E28" s="32">
        <f t="shared" ref="E28:E29" si="3">+E18</f>
        <v>0</v>
      </c>
      <c r="F28" s="259">
        <f t="shared" ref="F28:F34" si="4">+D28*E28</f>
        <v>0</v>
      </c>
      <c r="G28" s="33"/>
      <c r="H28" s="34"/>
      <c r="I28" s="34"/>
      <c r="J28" s="34"/>
      <c r="K28" s="34"/>
      <c r="L28" s="34"/>
      <c r="M28" s="34"/>
    </row>
    <row r="29" spans="1:13" x14ac:dyDescent="0.2">
      <c r="A29" s="258">
        <v>3</v>
      </c>
      <c r="B29" s="255">
        <f>+B19</f>
        <v>0</v>
      </c>
      <c r="C29" s="256">
        <f t="shared" ref="C29:C30" si="5">+C19</f>
        <v>0</v>
      </c>
      <c r="D29" s="257">
        <f>+Т2А!G9*Т2А!H9</f>
        <v>0</v>
      </c>
      <c r="E29" s="32">
        <f t="shared" si="3"/>
        <v>0</v>
      </c>
      <c r="F29" s="259">
        <f t="shared" si="4"/>
        <v>0</v>
      </c>
      <c r="G29" s="33"/>
      <c r="H29" s="34"/>
      <c r="I29" s="34"/>
      <c r="J29" s="34"/>
      <c r="K29" s="34"/>
      <c r="L29" s="34"/>
      <c r="M29" s="34"/>
    </row>
    <row r="30" spans="1:13" x14ac:dyDescent="0.2">
      <c r="A30" s="258">
        <v>4</v>
      </c>
      <c r="B30" s="255" t="str">
        <f>+B20</f>
        <v>…</v>
      </c>
      <c r="C30" s="256" t="str">
        <f t="shared" si="5"/>
        <v>…</v>
      </c>
      <c r="D30" s="257">
        <f>+Т2А!G10*Т2А!H10</f>
        <v>0</v>
      </c>
      <c r="E30" s="32"/>
      <c r="F30" s="259">
        <f t="shared" si="4"/>
        <v>0</v>
      </c>
      <c r="G30" s="33"/>
      <c r="H30" s="34"/>
      <c r="I30" s="34"/>
      <c r="J30" s="34"/>
      <c r="K30" s="34"/>
      <c r="L30" s="34"/>
      <c r="M30" s="34"/>
    </row>
    <row r="31" spans="1:13" x14ac:dyDescent="0.2">
      <c r="A31" s="258">
        <v>5</v>
      </c>
      <c r="B31" s="255"/>
      <c r="C31" s="255"/>
      <c r="D31" s="257"/>
      <c r="E31" s="32"/>
      <c r="F31" s="259">
        <f t="shared" si="4"/>
        <v>0</v>
      </c>
      <c r="G31" s="33"/>
      <c r="H31" s="34"/>
      <c r="I31" s="34"/>
      <c r="J31" s="34"/>
      <c r="K31" s="34"/>
      <c r="L31" s="34"/>
      <c r="M31" s="34"/>
    </row>
    <row r="32" spans="1:13" x14ac:dyDescent="0.2">
      <c r="A32" s="258">
        <v>6</v>
      </c>
      <c r="B32" s="255"/>
      <c r="C32" s="255"/>
      <c r="D32" s="257"/>
      <c r="E32" s="32"/>
      <c r="F32" s="259">
        <f t="shared" si="4"/>
        <v>0</v>
      </c>
      <c r="G32" s="33"/>
      <c r="H32" s="34"/>
      <c r="I32" s="34"/>
      <c r="J32" s="34"/>
      <c r="K32" s="34"/>
      <c r="L32" s="34"/>
      <c r="M32" s="34"/>
    </row>
    <row r="33" spans="1:13" x14ac:dyDescent="0.2">
      <c r="A33" s="258">
        <v>7</v>
      </c>
      <c r="B33" s="255"/>
      <c r="C33" s="255"/>
      <c r="D33" s="257"/>
      <c r="E33" s="32"/>
      <c r="F33" s="259">
        <f t="shared" si="4"/>
        <v>0</v>
      </c>
      <c r="G33" s="33"/>
      <c r="H33" s="34"/>
      <c r="I33" s="34"/>
      <c r="J33" s="34"/>
      <c r="K33" s="34"/>
      <c r="L33" s="34"/>
      <c r="M33" s="34"/>
    </row>
    <row r="34" spans="1:13" x14ac:dyDescent="0.2">
      <c r="A34" s="258">
        <v>8</v>
      </c>
      <c r="B34" s="255"/>
      <c r="C34" s="255"/>
      <c r="D34" s="257"/>
      <c r="E34" s="32"/>
      <c r="F34" s="259">
        <f t="shared" si="4"/>
        <v>0</v>
      </c>
      <c r="G34" s="33"/>
      <c r="H34" s="34"/>
      <c r="I34" s="34"/>
      <c r="J34" s="34"/>
      <c r="K34" s="34"/>
      <c r="L34" s="34"/>
      <c r="M34" s="34"/>
    </row>
    <row r="35" spans="1:13" s="28" customFormat="1" x14ac:dyDescent="0.2">
      <c r="A35" s="35"/>
      <c r="B35" s="405" t="s">
        <v>13</v>
      </c>
      <c r="C35" s="406"/>
      <c r="D35" s="406"/>
      <c r="E35" s="407"/>
      <c r="F35" s="260">
        <f>SUM(F27:F34)</f>
        <v>0</v>
      </c>
      <c r="G35" s="30"/>
    </row>
    <row r="36" spans="1:13" s="28" customFormat="1" x14ac:dyDescent="0.2">
      <c r="A36" s="35"/>
      <c r="B36" s="412" t="s">
        <v>48</v>
      </c>
      <c r="C36" s="413"/>
      <c r="D36" s="413"/>
      <c r="E36" s="413"/>
      <c r="F36" s="414"/>
      <c r="G36" s="30"/>
    </row>
    <row r="37" spans="1:13" x14ac:dyDescent="0.2">
      <c r="A37" s="258">
        <v>1</v>
      </c>
      <c r="B37" s="255">
        <f>+B27</f>
        <v>0</v>
      </c>
      <c r="C37" s="256">
        <f>+C27</f>
        <v>0</v>
      </c>
      <c r="D37" s="257">
        <f>+Т2А!I7*Т2А!J7</f>
        <v>0</v>
      </c>
      <c r="E37" s="32">
        <f>+E27</f>
        <v>0</v>
      </c>
      <c r="F37" s="259">
        <f>+D37*E37</f>
        <v>0</v>
      </c>
      <c r="G37" s="33"/>
      <c r="H37" s="34"/>
      <c r="I37" s="34"/>
      <c r="J37" s="34"/>
      <c r="K37" s="34"/>
      <c r="L37" s="34"/>
      <c r="M37" s="34"/>
    </row>
    <row r="38" spans="1:13" x14ac:dyDescent="0.2">
      <c r="A38" s="258">
        <v>2</v>
      </c>
      <c r="B38" s="255">
        <f t="shared" ref="B38" si="6">+B28</f>
        <v>0</v>
      </c>
      <c r="C38" s="256">
        <f>+C28</f>
        <v>0</v>
      </c>
      <c r="D38" s="257">
        <f>+Т2А!I8*Т2А!J8</f>
        <v>0</v>
      </c>
      <c r="E38" s="32">
        <f t="shared" ref="E38:E39" si="7">+E28</f>
        <v>0</v>
      </c>
      <c r="F38" s="259">
        <f t="shared" ref="F38:F44" si="8">+D38*E38</f>
        <v>0</v>
      </c>
      <c r="G38" s="33"/>
      <c r="H38" s="34"/>
      <c r="I38" s="34"/>
      <c r="J38" s="34"/>
      <c r="K38" s="34"/>
      <c r="L38" s="34"/>
      <c r="M38" s="34"/>
    </row>
    <row r="39" spans="1:13" x14ac:dyDescent="0.2">
      <c r="A39" s="258">
        <v>3</v>
      </c>
      <c r="B39" s="255">
        <f>+B29</f>
        <v>0</v>
      </c>
      <c r="C39" s="256">
        <f t="shared" ref="C39" si="9">+C29</f>
        <v>0</v>
      </c>
      <c r="D39" s="257">
        <f>+Т2А!I9*Т2А!J9</f>
        <v>0</v>
      </c>
      <c r="E39" s="32">
        <f t="shared" si="7"/>
        <v>0</v>
      </c>
      <c r="F39" s="259">
        <f t="shared" si="8"/>
        <v>0</v>
      </c>
      <c r="G39" s="33"/>
      <c r="H39" s="34"/>
      <c r="I39" s="34"/>
      <c r="J39" s="34"/>
      <c r="K39" s="34"/>
      <c r="L39" s="34"/>
      <c r="M39" s="34"/>
    </row>
    <row r="40" spans="1:13" x14ac:dyDescent="0.2">
      <c r="A40" s="258">
        <v>4</v>
      </c>
      <c r="B40" s="255" t="str">
        <f>+B30</f>
        <v>…</v>
      </c>
      <c r="C40" s="256" t="str">
        <f t="shared" ref="C40" si="10">+C30</f>
        <v>…</v>
      </c>
      <c r="D40" s="257">
        <f>+Т2А!I10*Т2А!J10</f>
        <v>0</v>
      </c>
      <c r="E40" s="32"/>
      <c r="F40" s="259">
        <f t="shared" si="8"/>
        <v>0</v>
      </c>
      <c r="G40" s="33"/>
      <c r="H40" s="34"/>
      <c r="I40" s="34"/>
      <c r="J40" s="34"/>
      <c r="K40" s="34"/>
      <c r="L40" s="34"/>
      <c r="M40" s="34"/>
    </row>
    <row r="41" spans="1:13" x14ac:dyDescent="0.2">
      <c r="A41" s="258">
        <v>5</v>
      </c>
      <c r="B41" s="255"/>
      <c r="C41" s="255"/>
      <c r="D41" s="257"/>
      <c r="E41" s="32"/>
      <c r="F41" s="259">
        <f t="shared" si="8"/>
        <v>0</v>
      </c>
      <c r="G41" s="33"/>
      <c r="H41" s="34"/>
      <c r="I41" s="34"/>
      <c r="J41" s="34"/>
      <c r="K41" s="34"/>
      <c r="L41" s="34"/>
      <c r="M41" s="34"/>
    </row>
    <row r="42" spans="1:13" x14ac:dyDescent="0.2">
      <c r="A42" s="258">
        <v>6</v>
      </c>
      <c r="B42" s="255"/>
      <c r="C42" s="255"/>
      <c r="D42" s="257"/>
      <c r="E42" s="32"/>
      <c r="F42" s="259">
        <f t="shared" si="8"/>
        <v>0</v>
      </c>
      <c r="G42" s="33"/>
      <c r="H42" s="34"/>
      <c r="I42" s="34"/>
      <c r="J42" s="34"/>
      <c r="K42" s="34"/>
      <c r="L42" s="34"/>
      <c r="M42" s="34"/>
    </row>
    <row r="43" spans="1:13" x14ac:dyDescent="0.2">
      <c r="A43" s="258">
        <v>7</v>
      </c>
      <c r="B43" s="255"/>
      <c r="C43" s="255"/>
      <c r="D43" s="257"/>
      <c r="E43" s="32"/>
      <c r="F43" s="259">
        <f t="shared" si="8"/>
        <v>0</v>
      </c>
      <c r="G43" s="33"/>
      <c r="H43" s="34"/>
      <c r="I43" s="34"/>
      <c r="J43" s="34"/>
      <c r="K43" s="34"/>
      <c r="L43" s="34"/>
      <c r="M43" s="34"/>
    </row>
    <row r="44" spans="1:13" x14ac:dyDescent="0.2">
      <c r="A44" s="258">
        <v>8</v>
      </c>
      <c r="B44" s="255"/>
      <c r="C44" s="255"/>
      <c r="D44" s="257"/>
      <c r="E44" s="32"/>
      <c r="F44" s="259">
        <f t="shared" si="8"/>
        <v>0</v>
      </c>
      <c r="G44" s="33"/>
      <c r="H44" s="34"/>
      <c r="I44" s="34"/>
      <c r="J44" s="34"/>
      <c r="K44" s="34"/>
      <c r="L44" s="34"/>
      <c r="M44" s="34"/>
    </row>
    <row r="45" spans="1:13" s="28" customFormat="1" x14ac:dyDescent="0.2">
      <c r="A45" s="35"/>
      <c r="B45" s="405" t="s">
        <v>13</v>
      </c>
      <c r="C45" s="406"/>
      <c r="D45" s="406"/>
      <c r="E45" s="407"/>
      <c r="F45" s="260">
        <f>SUM(F37:F44)</f>
        <v>0</v>
      </c>
      <c r="G45" s="30"/>
    </row>
    <row r="46" spans="1:13" s="28" customFormat="1" x14ac:dyDescent="0.2">
      <c r="A46" s="35"/>
      <c r="B46" s="412" t="s">
        <v>49</v>
      </c>
      <c r="C46" s="413"/>
      <c r="D46" s="413"/>
      <c r="E46" s="413"/>
      <c r="F46" s="414"/>
      <c r="G46" s="30"/>
    </row>
    <row r="47" spans="1:13" x14ac:dyDescent="0.2">
      <c r="A47" s="258">
        <v>1</v>
      </c>
      <c r="B47" s="255">
        <f>+B37</f>
        <v>0</v>
      </c>
      <c r="C47" s="256">
        <f>+C37</f>
        <v>0</v>
      </c>
      <c r="D47" s="257">
        <f>+Т2А!K7*Т2А!L7</f>
        <v>0</v>
      </c>
      <c r="E47" s="32">
        <f>+E37</f>
        <v>0</v>
      </c>
      <c r="F47" s="259">
        <f>+D47*E47</f>
        <v>0</v>
      </c>
      <c r="G47" s="33"/>
      <c r="H47" s="34"/>
      <c r="I47" s="34"/>
      <c r="J47" s="34"/>
      <c r="K47" s="34"/>
      <c r="L47" s="34"/>
      <c r="M47" s="34"/>
    </row>
    <row r="48" spans="1:13" x14ac:dyDescent="0.2">
      <c r="A48" s="258">
        <v>2</v>
      </c>
      <c r="B48" s="255">
        <f t="shared" ref="B48" si="11">+B38</f>
        <v>0</v>
      </c>
      <c r="C48" s="256">
        <f>+C38</f>
        <v>0</v>
      </c>
      <c r="D48" s="257">
        <f>+Т2А!K8*Т2А!L8</f>
        <v>0</v>
      </c>
      <c r="E48" s="32">
        <f t="shared" ref="E48:E49" si="12">+E38</f>
        <v>0</v>
      </c>
      <c r="F48" s="259">
        <f t="shared" ref="F48:F54" si="13">+D48*E48</f>
        <v>0</v>
      </c>
      <c r="G48" s="33"/>
      <c r="H48" s="34"/>
      <c r="I48" s="34"/>
      <c r="J48" s="34"/>
      <c r="K48" s="34"/>
      <c r="L48" s="34"/>
      <c r="M48" s="34"/>
    </row>
    <row r="49" spans="1:13" x14ac:dyDescent="0.2">
      <c r="A49" s="258">
        <v>3</v>
      </c>
      <c r="B49" s="255">
        <f>+B39</f>
        <v>0</v>
      </c>
      <c r="C49" s="256">
        <f t="shared" ref="C49" si="14">+C39</f>
        <v>0</v>
      </c>
      <c r="D49" s="257">
        <f>+Т2А!K9*Т2А!L9</f>
        <v>0</v>
      </c>
      <c r="E49" s="32">
        <f t="shared" si="12"/>
        <v>0</v>
      </c>
      <c r="F49" s="259">
        <f t="shared" si="13"/>
        <v>0</v>
      </c>
      <c r="G49" s="33"/>
      <c r="H49" s="34"/>
      <c r="I49" s="34"/>
      <c r="J49" s="34"/>
      <c r="K49" s="34"/>
      <c r="L49" s="34"/>
      <c r="M49" s="34"/>
    </row>
    <row r="50" spans="1:13" x14ac:dyDescent="0.2">
      <c r="A50" s="258">
        <v>4</v>
      </c>
      <c r="B50" s="255" t="str">
        <f>+B40</f>
        <v>…</v>
      </c>
      <c r="C50" s="256" t="str">
        <f t="shared" ref="C50" si="15">+C40</f>
        <v>…</v>
      </c>
      <c r="D50" s="257">
        <f>+Т2А!K10*Т2А!L10</f>
        <v>0</v>
      </c>
      <c r="E50" s="32"/>
      <c r="F50" s="259">
        <f t="shared" si="13"/>
        <v>0</v>
      </c>
      <c r="G50" s="33"/>
      <c r="H50" s="34"/>
      <c r="I50" s="34"/>
      <c r="J50" s="34"/>
      <c r="K50" s="34"/>
      <c r="L50" s="34"/>
      <c r="M50" s="34"/>
    </row>
    <row r="51" spans="1:13" x14ac:dyDescent="0.2">
      <c r="A51" s="258">
        <v>5</v>
      </c>
      <c r="B51" s="255"/>
      <c r="C51" s="255"/>
      <c r="D51" s="257"/>
      <c r="E51" s="32"/>
      <c r="F51" s="259">
        <f t="shared" si="13"/>
        <v>0</v>
      </c>
      <c r="G51" s="33"/>
      <c r="H51" s="34"/>
      <c r="I51" s="34"/>
      <c r="J51" s="34"/>
      <c r="K51" s="34"/>
      <c r="L51" s="34"/>
      <c r="M51" s="34"/>
    </row>
    <row r="52" spans="1:13" x14ac:dyDescent="0.2">
      <c r="A52" s="258">
        <v>6</v>
      </c>
      <c r="B52" s="255"/>
      <c r="C52" s="255"/>
      <c r="D52" s="257"/>
      <c r="E52" s="32"/>
      <c r="F52" s="259">
        <f t="shared" si="13"/>
        <v>0</v>
      </c>
      <c r="G52" s="33"/>
      <c r="H52" s="34"/>
      <c r="I52" s="34"/>
      <c r="J52" s="34"/>
      <c r="K52" s="34"/>
      <c r="L52" s="34"/>
      <c r="M52" s="34"/>
    </row>
    <row r="53" spans="1:13" x14ac:dyDescent="0.2">
      <c r="A53" s="258">
        <v>7</v>
      </c>
      <c r="B53" s="255"/>
      <c r="C53" s="255"/>
      <c r="D53" s="257"/>
      <c r="E53" s="32"/>
      <c r="F53" s="259">
        <f t="shared" si="13"/>
        <v>0</v>
      </c>
      <c r="G53" s="33"/>
      <c r="H53" s="34"/>
      <c r="I53" s="34"/>
      <c r="J53" s="34"/>
      <c r="K53" s="34"/>
      <c r="L53" s="34"/>
      <c r="M53" s="34"/>
    </row>
    <row r="54" spans="1:13" x14ac:dyDescent="0.2">
      <c r="A54" s="258">
        <v>8</v>
      </c>
      <c r="B54" s="255"/>
      <c r="C54" s="255"/>
      <c r="D54" s="257"/>
      <c r="E54" s="32"/>
      <c r="F54" s="259">
        <f t="shared" si="13"/>
        <v>0</v>
      </c>
      <c r="G54" s="33"/>
      <c r="H54" s="34"/>
      <c r="I54" s="34"/>
      <c r="J54" s="34"/>
      <c r="K54" s="34"/>
      <c r="L54" s="34"/>
      <c r="M54" s="34"/>
    </row>
    <row r="55" spans="1:13" s="28" customFormat="1" x14ac:dyDescent="0.2">
      <c r="A55" s="35"/>
      <c r="B55" s="405" t="s">
        <v>13</v>
      </c>
      <c r="C55" s="406"/>
      <c r="D55" s="406"/>
      <c r="E55" s="407"/>
      <c r="F55" s="260">
        <f>SUM(F47:F54)</f>
        <v>0</v>
      </c>
      <c r="G55" s="30"/>
    </row>
    <row r="56" spans="1:13" s="28" customFormat="1" x14ac:dyDescent="0.2">
      <c r="A56" s="35"/>
      <c r="B56" s="412" t="s">
        <v>50</v>
      </c>
      <c r="C56" s="413"/>
      <c r="D56" s="413"/>
      <c r="E56" s="413"/>
      <c r="F56" s="414"/>
      <c r="G56" s="30"/>
    </row>
    <row r="57" spans="1:13" x14ac:dyDescent="0.2">
      <c r="A57" s="258">
        <v>1</v>
      </c>
      <c r="B57" s="255">
        <f>+B47</f>
        <v>0</v>
      </c>
      <c r="C57" s="256">
        <f>+C47</f>
        <v>0</v>
      </c>
      <c r="D57" s="257">
        <f>+Т2А!M7*Т2А!N7</f>
        <v>0</v>
      </c>
      <c r="E57" s="32">
        <f>+E47</f>
        <v>0</v>
      </c>
      <c r="F57" s="259">
        <f>+D57*E57</f>
        <v>0</v>
      </c>
      <c r="G57" s="33"/>
      <c r="H57" s="34"/>
      <c r="I57" s="34"/>
      <c r="J57" s="34"/>
      <c r="K57" s="34"/>
      <c r="L57" s="34"/>
      <c r="M57" s="34"/>
    </row>
    <row r="58" spans="1:13" x14ac:dyDescent="0.2">
      <c r="A58" s="258">
        <v>2</v>
      </c>
      <c r="B58" s="255">
        <f t="shared" ref="B58" si="16">+B48</f>
        <v>0</v>
      </c>
      <c r="C58" s="256">
        <f>+C48</f>
        <v>0</v>
      </c>
      <c r="D58" s="257">
        <f>+Т2А!M8*Т2А!N8</f>
        <v>0</v>
      </c>
      <c r="E58" s="32">
        <f t="shared" ref="E58:E59" si="17">+E48</f>
        <v>0</v>
      </c>
      <c r="F58" s="259">
        <f t="shared" ref="F58:F64" si="18">+D58*E58</f>
        <v>0</v>
      </c>
      <c r="G58" s="33"/>
      <c r="H58" s="34"/>
      <c r="I58" s="34"/>
      <c r="J58" s="34"/>
      <c r="K58" s="34"/>
      <c r="L58" s="34"/>
      <c r="M58" s="34"/>
    </row>
    <row r="59" spans="1:13" x14ac:dyDescent="0.2">
      <c r="A59" s="258">
        <v>3</v>
      </c>
      <c r="B59" s="255">
        <f>+B49</f>
        <v>0</v>
      </c>
      <c r="C59" s="256">
        <f t="shared" ref="C59" si="19">+C49</f>
        <v>0</v>
      </c>
      <c r="D59" s="257">
        <f>+Т2А!M9*Т2А!N9</f>
        <v>0</v>
      </c>
      <c r="E59" s="32">
        <f t="shared" si="17"/>
        <v>0</v>
      </c>
      <c r="F59" s="259">
        <f t="shared" si="18"/>
        <v>0</v>
      </c>
      <c r="G59" s="33"/>
      <c r="H59" s="34"/>
      <c r="I59" s="34"/>
      <c r="J59" s="34"/>
      <c r="K59" s="34"/>
      <c r="L59" s="34"/>
      <c r="M59" s="34"/>
    </row>
    <row r="60" spans="1:13" x14ac:dyDescent="0.2">
      <c r="A60" s="258">
        <v>4</v>
      </c>
      <c r="B60" s="255" t="str">
        <f>+B50</f>
        <v>…</v>
      </c>
      <c r="C60" s="256" t="str">
        <f t="shared" ref="C60" si="20">+C50</f>
        <v>…</v>
      </c>
      <c r="D60" s="257">
        <f>+Т2А!M10*Т2А!N10</f>
        <v>0</v>
      </c>
      <c r="E60" s="32"/>
      <c r="F60" s="259">
        <f t="shared" si="18"/>
        <v>0</v>
      </c>
      <c r="G60" s="33"/>
      <c r="H60" s="34"/>
      <c r="I60" s="34"/>
      <c r="J60" s="34"/>
      <c r="K60" s="34"/>
      <c r="L60" s="34"/>
      <c r="M60" s="34"/>
    </row>
    <row r="61" spans="1:13" x14ac:dyDescent="0.2">
      <c r="A61" s="258">
        <v>5</v>
      </c>
      <c r="B61" s="255"/>
      <c r="C61" s="255"/>
      <c r="D61" s="257"/>
      <c r="E61" s="32"/>
      <c r="F61" s="259">
        <f t="shared" si="18"/>
        <v>0</v>
      </c>
      <c r="G61" s="33"/>
      <c r="H61" s="34"/>
      <c r="I61" s="34"/>
      <c r="J61" s="34"/>
      <c r="K61" s="34"/>
      <c r="L61" s="34"/>
      <c r="M61" s="34"/>
    </row>
    <row r="62" spans="1:13" x14ac:dyDescent="0.2">
      <c r="A62" s="258">
        <v>6</v>
      </c>
      <c r="B62" s="255"/>
      <c r="C62" s="255"/>
      <c r="D62" s="257"/>
      <c r="E62" s="32"/>
      <c r="F62" s="259">
        <f t="shared" si="18"/>
        <v>0</v>
      </c>
      <c r="G62" s="33"/>
      <c r="H62" s="34"/>
      <c r="I62" s="34"/>
      <c r="J62" s="34"/>
      <c r="K62" s="34"/>
      <c r="L62" s="34"/>
      <c r="M62" s="34"/>
    </row>
    <row r="63" spans="1:13" x14ac:dyDescent="0.2">
      <c r="A63" s="258">
        <v>7</v>
      </c>
      <c r="B63" s="255"/>
      <c r="C63" s="255"/>
      <c r="D63" s="257"/>
      <c r="E63" s="32"/>
      <c r="F63" s="259">
        <f t="shared" si="18"/>
        <v>0</v>
      </c>
      <c r="G63" s="33"/>
      <c r="H63" s="34"/>
      <c r="I63" s="34"/>
      <c r="J63" s="34"/>
      <c r="K63" s="34"/>
      <c r="L63" s="34"/>
      <c r="M63" s="34"/>
    </row>
    <row r="64" spans="1:13" x14ac:dyDescent="0.2">
      <c r="A64" s="258">
        <v>8</v>
      </c>
      <c r="B64" s="255"/>
      <c r="C64" s="255"/>
      <c r="D64" s="257"/>
      <c r="E64" s="32"/>
      <c r="F64" s="259">
        <f t="shared" si="18"/>
        <v>0</v>
      </c>
      <c r="G64" s="33"/>
      <c r="H64" s="34"/>
      <c r="I64" s="34"/>
      <c r="J64" s="34"/>
      <c r="K64" s="34"/>
      <c r="L64" s="34"/>
      <c r="M64" s="34"/>
    </row>
    <row r="65" spans="1:9" s="28" customFormat="1" x14ac:dyDescent="0.2">
      <c r="A65" s="35"/>
      <c r="B65" s="405" t="s">
        <v>13</v>
      </c>
      <c r="C65" s="406"/>
      <c r="D65" s="406"/>
      <c r="E65" s="407"/>
      <c r="F65" s="260">
        <f>SUM(F57:F64)</f>
        <v>0</v>
      </c>
      <c r="G65" s="30"/>
    </row>
    <row r="66" spans="1:9" s="28" customFormat="1" x14ac:dyDescent="0.2">
      <c r="A66" s="35"/>
      <c r="B66" s="412" t="s">
        <v>69</v>
      </c>
      <c r="C66" s="413"/>
      <c r="D66" s="413"/>
      <c r="E66" s="413"/>
      <c r="F66" s="414"/>
      <c r="G66" s="30"/>
    </row>
    <row r="67" spans="1:9" s="37" customFormat="1" x14ac:dyDescent="0.2">
      <c r="A67" s="258">
        <v>1</v>
      </c>
      <c r="B67" s="255">
        <f>+B57</f>
        <v>0</v>
      </c>
      <c r="C67" s="256">
        <f>+C57</f>
        <v>0</v>
      </c>
      <c r="D67" s="257">
        <f>+Т2А!O7*Т2А!P7</f>
        <v>0</v>
      </c>
      <c r="E67" s="32">
        <f>+E57</f>
        <v>0</v>
      </c>
      <c r="F67" s="259">
        <f>+D67*E67</f>
        <v>0</v>
      </c>
      <c r="G67" s="33"/>
      <c r="H67" s="36"/>
      <c r="I67" s="36"/>
    </row>
    <row r="68" spans="1:9" s="37" customFormat="1" x14ac:dyDescent="0.2">
      <c r="A68" s="258">
        <v>2</v>
      </c>
      <c r="B68" s="255">
        <f t="shared" ref="B68" si="21">+B58</f>
        <v>0</v>
      </c>
      <c r="C68" s="256">
        <f>+C58</f>
        <v>0</v>
      </c>
      <c r="D68" s="257">
        <f>+Т2А!O8*Т2А!P8</f>
        <v>0</v>
      </c>
      <c r="E68" s="32">
        <f t="shared" ref="E68:E69" si="22">+E58</f>
        <v>0</v>
      </c>
      <c r="F68" s="259">
        <f t="shared" ref="F68:F74" si="23">+D68*E68</f>
        <v>0</v>
      </c>
      <c r="G68" s="33"/>
      <c r="H68" s="36"/>
      <c r="I68" s="36"/>
    </row>
    <row r="69" spans="1:9" s="37" customFormat="1" x14ac:dyDescent="0.2">
      <c r="A69" s="258">
        <v>3</v>
      </c>
      <c r="B69" s="255">
        <f>+B59</f>
        <v>0</v>
      </c>
      <c r="C69" s="256">
        <f t="shared" ref="C69" si="24">+C59</f>
        <v>0</v>
      </c>
      <c r="D69" s="257">
        <f>+Т2А!O9*Т2А!P9</f>
        <v>0</v>
      </c>
      <c r="E69" s="32">
        <f t="shared" si="22"/>
        <v>0</v>
      </c>
      <c r="F69" s="259">
        <f t="shared" si="23"/>
        <v>0</v>
      </c>
      <c r="G69" s="33"/>
      <c r="H69" s="36"/>
      <c r="I69" s="36"/>
    </row>
    <row r="70" spans="1:9" s="37" customFormat="1" x14ac:dyDescent="0.2">
      <c r="A70" s="258">
        <v>4</v>
      </c>
      <c r="B70" s="255" t="str">
        <f>+B60</f>
        <v>…</v>
      </c>
      <c r="C70" s="256" t="str">
        <f t="shared" ref="C70" si="25">+C60</f>
        <v>…</v>
      </c>
      <c r="D70" s="257">
        <f>+Т2А!O10*Т2А!P10</f>
        <v>0</v>
      </c>
      <c r="E70" s="32"/>
      <c r="F70" s="259">
        <f t="shared" si="23"/>
        <v>0</v>
      </c>
      <c r="G70" s="33"/>
      <c r="H70" s="36"/>
      <c r="I70" s="36"/>
    </row>
    <row r="71" spans="1:9" s="37" customFormat="1" x14ac:dyDescent="0.2">
      <c r="A71" s="258">
        <v>5</v>
      </c>
      <c r="B71" s="255"/>
      <c r="C71" s="255"/>
      <c r="D71" s="257"/>
      <c r="E71" s="32"/>
      <c r="F71" s="259">
        <f t="shared" si="23"/>
        <v>0</v>
      </c>
      <c r="G71" s="33"/>
      <c r="H71" s="36"/>
      <c r="I71" s="36"/>
    </row>
    <row r="72" spans="1:9" s="37" customFormat="1" x14ac:dyDescent="0.2">
      <c r="A72" s="258">
        <v>6</v>
      </c>
      <c r="B72" s="255"/>
      <c r="C72" s="255"/>
      <c r="D72" s="257"/>
      <c r="E72" s="32"/>
      <c r="F72" s="259">
        <f t="shared" si="23"/>
        <v>0</v>
      </c>
      <c r="G72" s="33"/>
      <c r="H72" s="36"/>
      <c r="I72" s="36"/>
    </row>
    <row r="73" spans="1:9" s="37" customFormat="1" x14ac:dyDescent="0.2">
      <c r="A73" s="258">
        <v>7</v>
      </c>
      <c r="B73" s="255"/>
      <c r="C73" s="255"/>
      <c r="D73" s="257"/>
      <c r="E73" s="32"/>
      <c r="F73" s="259">
        <f t="shared" si="23"/>
        <v>0</v>
      </c>
      <c r="G73" s="33"/>
      <c r="H73" s="36"/>
      <c r="I73" s="36"/>
    </row>
    <row r="74" spans="1:9" s="37" customFormat="1" x14ac:dyDescent="0.2">
      <c r="A74" s="258">
        <v>8</v>
      </c>
      <c r="B74" s="255"/>
      <c r="C74" s="255"/>
      <c r="D74" s="257"/>
      <c r="E74" s="32"/>
      <c r="F74" s="259">
        <f t="shared" si="23"/>
        <v>0</v>
      </c>
      <c r="G74" s="33"/>
      <c r="H74" s="36"/>
      <c r="I74" s="36"/>
    </row>
    <row r="75" spans="1:9" s="28" customFormat="1" x14ac:dyDescent="0.2">
      <c r="A75" s="35"/>
      <c r="B75" s="405" t="s">
        <v>13</v>
      </c>
      <c r="C75" s="406"/>
      <c r="D75" s="406"/>
      <c r="E75" s="407"/>
      <c r="F75" s="260">
        <f>SUM(F67:F74)</f>
        <v>0</v>
      </c>
      <c r="G75" s="30"/>
    </row>
    <row r="76" spans="1:9" s="28" customFormat="1" x14ac:dyDescent="0.2">
      <c r="A76" s="35"/>
      <c r="B76" s="412" t="s">
        <v>70</v>
      </c>
      <c r="C76" s="413"/>
      <c r="D76" s="413"/>
      <c r="E76" s="413"/>
      <c r="F76" s="414"/>
      <c r="G76" s="30"/>
    </row>
    <row r="77" spans="1:9" s="37" customFormat="1" x14ac:dyDescent="0.2">
      <c r="A77" s="258">
        <v>1</v>
      </c>
      <c r="B77" s="255">
        <f>+B67</f>
        <v>0</v>
      </c>
      <c r="C77" s="256">
        <f>+C67</f>
        <v>0</v>
      </c>
      <c r="D77" s="257">
        <f>+Т2А!Q7*Т2А!R7</f>
        <v>0</v>
      </c>
      <c r="E77" s="32">
        <f>+E67</f>
        <v>0</v>
      </c>
      <c r="F77" s="259">
        <f>+D77*E77</f>
        <v>0</v>
      </c>
      <c r="G77" s="33"/>
    </row>
    <row r="78" spans="1:9" s="37" customFormat="1" x14ac:dyDescent="0.2">
      <c r="A78" s="258">
        <v>2</v>
      </c>
      <c r="B78" s="255">
        <f t="shared" ref="B78" si="26">+B68</f>
        <v>0</v>
      </c>
      <c r="C78" s="256">
        <f>+C68</f>
        <v>0</v>
      </c>
      <c r="D78" s="257">
        <f>+Т2А!Q8*Т2А!R8</f>
        <v>0</v>
      </c>
      <c r="E78" s="32">
        <f t="shared" ref="E78:E79" si="27">+E68</f>
        <v>0</v>
      </c>
      <c r="F78" s="259">
        <f t="shared" ref="F78:F84" si="28">+D78*E78</f>
        <v>0</v>
      </c>
      <c r="G78" s="33"/>
    </row>
    <row r="79" spans="1:9" s="37" customFormat="1" x14ac:dyDescent="0.2">
      <c r="A79" s="258">
        <v>3</v>
      </c>
      <c r="B79" s="255">
        <f>+B69</f>
        <v>0</v>
      </c>
      <c r="C79" s="256">
        <f t="shared" ref="C79" si="29">+C69</f>
        <v>0</v>
      </c>
      <c r="D79" s="257">
        <f>+Т2А!Q9*Т2А!R9</f>
        <v>0</v>
      </c>
      <c r="E79" s="32">
        <f t="shared" si="27"/>
        <v>0</v>
      </c>
      <c r="F79" s="259">
        <f t="shared" si="28"/>
        <v>0</v>
      </c>
      <c r="G79" s="33"/>
    </row>
    <row r="80" spans="1:9" s="37" customFormat="1" x14ac:dyDescent="0.2">
      <c r="A80" s="258">
        <v>4</v>
      </c>
      <c r="B80" s="255" t="str">
        <f>+B70</f>
        <v>…</v>
      </c>
      <c r="C80" s="256" t="str">
        <f t="shared" ref="C80" si="30">+C70</f>
        <v>…</v>
      </c>
      <c r="D80" s="257">
        <f>+Т2А!Q10*Т2А!R10</f>
        <v>0</v>
      </c>
      <c r="E80" s="32"/>
      <c r="F80" s="259">
        <f t="shared" si="28"/>
        <v>0</v>
      </c>
      <c r="G80" s="33"/>
    </row>
    <row r="81" spans="1:9" s="37" customFormat="1" x14ac:dyDescent="0.2">
      <c r="A81" s="258">
        <v>5</v>
      </c>
      <c r="B81" s="256"/>
      <c r="C81" s="255"/>
      <c r="D81" s="257"/>
      <c r="E81" s="32"/>
      <c r="F81" s="259">
        <f t="shared" si="28"/>
        <v>0</v>
      </c>
      <c r="G81" s="33"/>
    </row>
    <row r="82" spans="1:9" s="37" customFormat="1" x14ac:dyDescent="0.2">
      <c r="A82" s="258">
        <v>6</v>
      </c>
      <c r="B82" s="256"/>
      <c r="C82" s="255"/>
      <c r="D82" s="257"/>
      <c r="E82" s="32"/>
      <c r="F82" s="259">
        <f t="shared" si="28"/>
        <v>0</v>
      </c>
      <c r="G82" s="33"/>
    </row>
    <row r="83" spans="1:9" s="37" customFormat="1" x14ac:dyDescent="0.2">
      <c r="A83" s="258">
        <v>7</v>
      </c>
      <c r="B83" s="256"/>
      <c r="C83" s="255"/>
      <c r="D83" s="257"/>
      <c r="E83" s="32"/>
      <c r="F83" s="259">
        <f t="shared" si="28"/>
        <v>0</v>
      </c>
      <c r="G83" s="33"/>
    </row>
    <row r="84" spans="1:9" s="37" customFormat="1" x14ac:dyDescent="0.2">
      <c r="A84" s="258">
        <v>8</v>
      </c>
      <c r="B84" s="256"/>
      <c r="C84" s="255"/>
      <c r="D84" s="257"/>
      <c r="E84" s="32"/>
      <c r="F84" s="259">
        <f t="shared" si="28"/>
        <v>0</v>
      </c>
      <c r="G84" s="33"/>
    </row>
    <row r="85" spans="1:9" s="28" customFormat="1" x14ac:dyDescent="0.2">
      <c r="A85" s="35"/>
      <c r="B85" s="405" t="s">
        <v>13</v>
      </c>
      <c r="C85" s="406"/>
      <c r="D85" s="406"/>
      <c r="E85" s="407"/>
      <c r="F85" s="260">
        <f>SUM(F77:F84)</f>
        <v>0</v>
      </c>
      <c r="G85" s="30"/>
    </row>
    <row r="86" spans="1:9" s="28" customFormat="1" x14ac:dyDescent="0.2">
      <c r="A86" s="35"/>
      <c r="B86" s="412" t="s">
        <v>71</v>
      </c>
      <c r="C86" s="413"/>
      <c r="D86" s="413"/>
      <c r="E86" s="413"/>
      <c r="F86" s="414"/>
      <c r="G86" s="30"/>
    </row>
    <row r="87" spans="1:9" x14ac:dyDescent="0.2">
      <c r="A87" s="258">
        <v>1</v>
      </c>
      <c r="B87" s="255">
        <f>+B77</f>
        <v>0</v>
      </c>
      <c r="C87" s="256">
        <f>+C77</f>
        <v>0</v>
      </c>
      <c r="D87" s="257">
        <f>+Т2А!S7*Т2А!T7</f>
        <v>0</v>
      </c>
      <c r="E87" s="32">
        <f>+E77</f>
        <v>0</v>
      </c>
      <c r="F87" s="259">
        <f>+D87*E87</f>
        <v>0</v>
      </c>
      <c r="G87" s="33"/>
      <c r="H87" s="1"/>
      <c r="I87" s="1"/>
    </row>
    <row r="88" spans="1:9" x14ac:dyDescent="0.2">
      <c r="A88" s="258">
        <v>2</v>
      </c>
      <c r="B88" s="255">
        <f t="shared" ref="B88" si="31">+B78</f>
        <v>0</v>
      </c>
      <c r="C88" s="256">
        <f>+C78</f>
        <v>0</v>
      </c>
      <c r="D88" s="257">
        <f>+Т2А!S8*Т2А!T8</f>
        <v>0</v>
      </c>
      <c r="E88" s="32">
        <f t="shared" ref="E88:E89" si="32">+E78</f>
        <v>0</v>
      </c>
      <c r="F88" s="259">
        <f t="shared" ref="F88:F94" si="33">+D88*E88</f>
        <v>0</v>
      </c>
      <c r="G88" s="33"/>
      <c r="H88" s="1"/>
      <c r="I88" s="1"/>
    </row>
    <row r="89" spans="1:9" x14ac:dyDescent="0.2">
      <c r="A89" s="258">
        <v>3</v>
      </c>
      <c r="B89" s="255">
        <f>+B79</f>
        <v>0</v>
      </c>
      <c r="C89" s="256">
        <f t="shared" ref="C89" si="34">+C79</f>
        <v>0</v>
      </c>
      <c r="D89" s="257">
        <f>+Т2А!S9*Т2А!T9</f>
        <v>0</v>
      </c>
      <c r="E89" s="32">
        <f t="shared" si="32"/>
        <v>0</v>
      </c>
      <c r="F89" s="259">
        <f t="shared" si="33"/>
        <v>0</v>
      </c>
      <c r="G89" s="33"/>
      <c r="H89" s="1"/>
      <c r="I89" s="1"/>
    </row>
    <row r="90" spans="1:9" x14ac:dyDescent="0.2">
      <c r="A90" s="258">
        <v>4</v>
      </c>
      <c r="B90" s="255" t="str">
        <f>+B80</f>
        <v>…</v>
      </c>
      <c r="C90" s="256" t="str">
        <f t="shared" ref="C90" si="35">+C80</f>
        <v>…</v>
      </c>
      <c r="D90" s="257">
        <f>+Т2А!S10*Т2А!T10</f>
        <v>0</v>
      </c>
      <c r="E90" s="32"/>
      <c r="F90" s="259">
        <f t="shared" si="33"/>
        <v>0</v>
      </c>
      <c r="G90" s="33"/>
      <c r="H90" s="1"/>
      <c r="I90" s="1"/>
    </row>
    <row r="91" spans="1:9" x14ac:dyDescent="0.2">
      <c r="A91" s="258">
        <v>5</v>
      </c>
      <c r="B91" s="255"/>
      <c r="C91" s="255"/>
      <c r="D91" s="257"/>
      <c r="E91" s="32"/>
      <c r="F91" s="259">
        <f t="shared" si="33"/>
        <v>0</v>
      </c>
      <c r="G91" s="33"/>
      <c r="H91" s="1"/>
      <c r="I91" s="1"/>
    </row>
    <row r="92" spans="1:9" x14ac:dyDescent="0.2">
      <c r="A92" s="258">
        <v>6</v>
      </c>
      <c r="B92" s="255"/>
      <c r="C92" s="255"/>
      <c r="D92" s="257"/>
      <c r="E92" s="32"/>
      <c r="F92" s="259">
        <f t="shared" si="33"/>
        <v>0</v>
      </c>
      <c r="G92" s="33"/>
      <c r="H92" s="1"/>
      <c r="I92" s="1"/>
    </row>
    <row r="93" spans="1:9" x14ac:dyDescent="0.2">
      <c r="A93" s="258">
        <v>7</v>
      </c>
      <c r="B93" s="255"/>
      <c r="C93" s="255"/>
      <c r="D93" s="257"/>
      <c r="E93" s="32"/>
      <c r="F93" s="259">
        <f t="shared" si="33"/>
        <v>0</v>
      </c>
      <c r="G93" s="33"/>
      <c r="H93" s="1"/>
      <c r="I93" s="1"/>
    </row>
    <row r="94" spans="1:9" x14ac:dyDescent="0.2">
      <c r="A94" s="258">
        <v>8</v>
      </c>
      <c r="B94" s="255"/>
      <c r="C94" s="255"/>
      <c r="D94" s="257"/>
      <c r="E94" s="32"/>
      <c r="F94" s="259">
        <f t="shared" si="33"/>
        <v>0</v>
      </c>
      <c r="G94" s="33"/>
      <c r="H94" s="1"/>
      <c r="I94" s="1"/>
    </row>
    <row r="95" spans="1:9" x14ac:dyDescent="0.2">
      <c r="A95" s="38"/>
      <c r="B95" s="405" t="s">
        <v>13</v>
      </c>
      <c r="C95" s="406"/>
      <c r="D95" s="406"/>
      <c r="E95" s="407"/>
      <c r="F95" s="260">
        <f>SUM(F87:F94)</f>
        <v>0</v>
      </c>
      <c r="G95" s="30"/>
      <c r="H95" s="1"/>
      <c r="I95" s="1"/>
    </row>
    <row r="96" spans="1:9" s="28" customFormat="1" x14ac:dyDescent="0.2">
      <c r="A96" s="35"/>
      <c r="B96" s="412" t="s">
        <v>72</v>
      </c>
      <c r="C96" s="413"/>
      <c r="D96" s="413"/>
      <c r="E96" s="413"/>
      <c r="F96" s="414"/>
      <c r="G96" s="30"/>
    </row>
    <row r="97" spans="1:9" x14ac:dyDescent="0.2">
      <c r="A97" s="258">
        <v>1</v>
      </c>
      <c r="B97" s="255">
        <f>+B87</f>
        <v>0</v>
      </c>
      <c r="C97" s="256">
        <f>+C87</f>
        <v>0</v>
      </c>
      <c r="D97" s="257">
        <f>+Т2А!U7*Т2А!V7</f>
        <v>0</v>
      </c>
      <c r="E97" s="32">
        <f>+E87</f>
        <v>0</v>
      </c>
      <c r="F97" s="259">
        <f>+D97*E97</f>
        <v>0</v>
      </c>
      <c r="G97" s="33"/>
      <c r="H97" s="1"/>
      <c r="I97" s="1"/>
    </row>
    <row r="98" spans="1:9" x14ac:dyDescent="0.2">
      <c r="A98" s="258">
        <v>2</v>
      </c>
      <c r="B98" s="255">
        <f t="shared" ref="B98" si="36">+B88</f>
        <v>0</v>
      </c>
      <c r="C98" s="256">
        <f>+C88</f>
        <v>0</v>
      </c>
      <c r="D98" s="257">
        <f>+Т2А!U8*Т2А!V8</f>
        <v>0</v>
      </c>
      <c r="E98" s="32">
        <f t="shared" ref="E98:E99" si="37">+E88</f>
        <v>0</v>
      </c>
      <c r="F98" s="259">
        <f t="shared" ref="F98:F104" si="38">+D98*E98</f>
        <v>0</v>
      </c>
      <c r="G98" s="33"/>
      <c r="H98" s="1"/>
      <c r="I98" s="1"/>
    </row>
    <row r="99" spans="1:9" x14ac:dyDescent="0.2">
      <c r="A99" s="258">
        <v>3</v>
      </c>
      <c r="B99" s="255">
        <f>+B89</f>
        <v>0</v>
      </c>
      <c r="C99" s="256">
        <f t="shared" ref="C99" si="39">+C89</f>
        <v>0</v>
      </c>
      <c r="D99" s="257">
        <f>+Т2А!U9*Т2А!V9</f>
        <v>0</v>
      </c>
      <c r="E99" s="32">
        <f t="shared" si="37"/>
        <v>0</v>
      </c>
      <c r="F99" s="259">
        <f t="shared" si="38"/>
        <v>0</v>
      </c>
      <c r="G99" s="33"/>
      <c r="H99" s="1"/>
      <c r="I99" s="1"/>
    </row>
    <row r="100" spans="1:9" x14ac:dyDescent="0.2">
      <c r="A100" s="258">
        <v>4</v>
      </c>
      <c r="B100" s="255" t="str">
        <f>+B90</f>
        <v>…</v>
      </c>
      <c r="C100" s="256" t="str">
        <f t="shared" ref="C100" si="40">+C90</f>
        <v>…</v>
      </c>
      <c r="D100" s="257">
        <f>+Т2А!U10*Т2А!V10</f>
        <v>0</v>
      </c>
      <c r="E100" s="32"/>
      <c r="F100" s="259">
        <f t="shared" si="38"/>
        <v>0</v>
      </c>
      <c r="G100" s="33"/>
      <c r="H100" s="1"/>
      <c r="I100" s="1"/>
    </row>
    <row r="101" spans="1:9" x14ac:dyDescent="0.2">
      <c r="A101" s="258">
        <v>5</v>
      </c>
      <c r="B101" s="255"/>
      <c r="C101" s="255"/>
      <c r="D101" s="257"/>
      <c r="E101" s="32"/>
      <c r="F101" s="259">
        <f t="shared" si="38"/>
        <v>0</v>
      </c>
      <c r="G101" s="33"/>
      <c r="H101" s="1"/>
      <c r="I101" s="1"/>
    </row>
    <row r="102" spans="1:9" x14ac:dyDescent="0.2">
      <c r="A102" s="258">
        <v>6</v>
      </c>
      <c r="B102" s="255"/>
      <c r="C102" s="255"/>
      <c r="D102" s="257"/>
      <c r="E102" s="32"/>
      <c r="F102" s="259">
        <f t="shared" si="38"/>
        <v>0</v>
      </c>
      <c r="G102" s="33"/>
      <c r="H102" s="1"/>
      <c r="I102" s="1"/>
    </row>
    <row r="103" spans="1:9" x14ac:dyDescent="0.2">
      <c r="A103" s="258">
        <v>7</v>
      </c>
      <c r="B103" s="255"/>
      <c r="C103" s="255"/>
      <c r="D103" s="257"/>
      <c r="E103" s="32"/>
      <c r="F103" s="259">
        <f t="shared" si="38"/>
        <v>0</v>
      </c>
      <c r="G103" s="33"/>
      <c r="H103" s="1"/>
      <c r="I103" s="1"/>
    </row>
    <row r="104" spans="1:9" x14ac:dyDescent="0.2">
      <c r="A104" s="258">
        <v>8</v>
      </c>
      <c r="B104" s="255"/>
      <c r="C104" s="255"/>
      <c r="D104" s="257"/>
      <c r="E104" s="32"/>
      <c r="F104" s="259">
        <f t="shared" si="38"/>
        <v>0</v>
      </c>
      <c r="G104" s="33"/>
      <c r="H104" s="1"/>
      <c r="I104" s="1"/>
    </row>
    <row r="105" spans="1:9" x14ac:dyDescent="0.2">
      <c r="A105" s="38"/>
      <c r="B105" s="405" t="s">
        <v>13</v>
      </c>
      <c r="C105" s="406"/>
      <c r="D105" s="406"/>
      <c r="E105" s="407"/>
      <c r="F105" s="260">
        <f>SUM(F97:F104)</f>
        <v>0</v>
      </c>
      <c r="G105" s="30"/>
      <c r="H105" s="1"/>
      <c r="I105" s="1"/>
    </row>
    <row r="106" spans="1:9" s="28" customFormat="1" x14ac:dyDescent="0.2">
      <c r="A106" s="35"/>
      <c r="B106" s="412" t="s">
        <v>73</v>
      </c>
      <c r="C106" s="413"/>
      <c r="D106" s="413"/>
      <c r="E106" s="413"/>
      <c r="F106" s="414"/>
      <c r="G106" s="30"/>
    </row>
    <row r="107" spans="1:9" x14ac:dyDescent="0.2">
      <c r="A107" s="258">
        <v>1</v>
      </c>
      <c r="B107" s="255">
        <f>+B97</f>
        <v>0</v>
      </c>
      <c r="C107" s="256">
        <f>+C97</f>
        <v>0</v>
      </c>
      <c r="D107" s="257">
        <f>+Т2А!W7*Т2А!X7</f>
        <v>0</v>
      </c>
      <c r="E107" s="32">
        <f>+E97</f>
        <v>0</v>
      </c>
      <c r="F107" s="259">
        <f>+D107*E107</f>
        <v>0</v>
      </c>
      <c r="G107" s="33"/>
      <c r="H107" s="1"/>
      <c r="I107" s="1"/>
    </row>
    <row r="108" spans="1:9" x14ac:dyDescent="0.2">
      <c r="A108" s="258">
        <v>2</v>
      </c>
      <c r="B108" s="255">
        <f t="shared" ref="B108" si="41">+B98</f>
        <v>0</v>
      </c>
      <c r="C108" s="256">
        <f>+C98</f>
        <v>0</v>
      </c>
      <c r="D108" s="257">
        <f>+Т2А!W8*Т2А!X8</f>
        <v>0</v>
      </c>
      <c r="E108" s="32">
        <f t="shared" ref="E108:E109" si="42">+E98</f>
        <v>0</v>
      </c>
      <c r="F108" s="259">
        <f t="shared" ref="F108:F114" si="43">+D108*E108</f>
        <v>0</v>
      </c>
      <c r="G108" s="33"/>
      <c r="H108" s="1"/>
      <c r="I108" s="1"/>
    </row>
    <row r="109" spans="1:9" x14ac:dyDescent="0.2">
      <c r="A109" s="258">
        <v>3</v>
      </c>
      <c r="B109" s="255">
        <f>+B99</f>
        <v>0</v>
      </c>
      <c r="C109" s="256">
        <f t="shared" ref="C109" si="44">+C99</f>
        <v>0</v>
      </c>
      <c r="D109" s="257">
        <f>+Т2А!W9*Т2А!X9</f>
        <v>0</v>
      </c>
      <c r="E109" s="32">
        <f t="shared" si="42"/>
        <v>0</v>
      </c>
      <c r="F109" s="259">
        <f t="shared" si="43"/>
        <v>0</v>
      </c>
      <c r="G109" s="33"/>
      <c r="H109" s="1"/>
      <c r="I109" s="1"/>
    </row>
    <row r="110" spans="1:9" x14ac:dyDescent="0.2">
      <c r="A110" s="258">
        <v>4</v>
      </c>
      <c r="B110" s="255" t="str">
        <f>+B100</f>
        <v>…</v>
      </c>
      <c r="C110" s="256" t="str">
        <f t="shared" ref="C110" si="45">+C100</f>
        <v>…</v>
      </c>
      <c r="D110" s="257">
        <f>+Т2А!W10*Т2А!X10</f>
        <v>0</v>
      </c>
      <c r="E110" s="32"/>
      <c r="F110" s="259">
        <f t="shared" si="43"/>
        <v>0</v>
      </c>
      <c r="G110" s="33"/>
      <c r="H110" s="1"/>
      <c r="I110" s="1"/>
    </row>
    <row r="111" spans="1:9" x14ac:dyDescent="0.2">
      <c r="A111" s="258">
        <v>5</v>
      </c>
      <c r="B111" s="255"/>
      <c r="C111" s="255"/>
      <c r="D111" s="257"/>
      <c r="E111" s="32"/>
      <c r="F111" s="259">
        <f t="shared" si="43"/>
        <v>0</v>
      </c>
      <c r="G111" s="33"/>
      <c r="H111" s="1"/>
      <c r="I111" s="1"/>
    </row>
    <row r="112" spans="1:9" x14ac:dyDescent="0.2">
      <c r="A112" s="258">
        <v>6</v>
      </c>
      <c r="B112" s="255"/>
      <c r="C112" s="255"/>
      <c r="D112" s="257"/>
      <c r="E112" s="32"/>
      <c r="F112" s="259">
        <f t="shared" si="43"/>
        <v>0</v>
      </c>
      <c r="G112" s="33"/>
      <c r="H112" s="1"/>
      <c r="I112" s="1"/>
    </row>
    <row r="113" spans="1:14" x14ac:dyDescent="0.2">
      <c r="A113" s="258">
        <v>7</v>
      </c>
      <c r="B113" s="255"/>
      <c r="C113" s="255"/>
      <c r="D113" s="257"/>
      <c r="E113" s="32"/>
      <c r="F113" s="259">
        <f t="shared" si="43"/>
        <v>0</v>
      </c>
      <c r="G113" s="33"/>
      <c r="H113" s="1"/>
      <c r="I113" s="1"/>
    </row>
    <row r="114" spans="1:14" x14ac:dyDescent="0.2">
      <c r="A114" s="258">
        <v>8</v>
      </c>
      <c r="B114" s="255"/>
      <c r="C114" s="255"/>
      <c r="D114" s="257"/>
      <c r="E114" s="32"/>
      <c r="F114" s="259">
        <f t="shared" si="43"/>
        <v>0</v>
      </c>
      <c r="G114" s="33"/>
      <c r="H114" s="1"/>
      <c r="I114" s="1"/>
    </row>
    <row r="115" spans="1:14" x14ac:dyDescent="0.2">
      <c r="A115" s="38"/>
      <c r="B115" s="405" t="s">
        <v>13</v>
      </c>
      <c r="C115" s="406"/>
      <c r="D115" s="406"/>
      <c r="E115" s="407"/>
      <c r="F115" s="260">
        <f>SUM(F107:F114)</f>
        <v>0</v>
      </c>
      <c r="G115" s="30"/>
      <c r="H115" s="1"/>
      <c r="I115" s="1"/>
    </row>
    <row r="116" spans="1:14" x14ac:dyDescent="0.2">
      <c r="A116" s="39"/>
      <c r="B116" s="40"/>
      <c r="C116" s="40"/>
      <c r="D116" s="40"/>
      <c r="E116" s="41"/>
      <c r="F116" s="40"/>
      <c r="G116" s="27"/>
      <c r="H116" s="1"/>
      <c r="I116" s="1"/>
    </row>
    <row r="117" spans="1:14" ht="13.5" customHeight="1" x14ac:dyDescent="0.2">
      <c r="A117" s="37"/>
      <c r="B117" s="404" t="s">
        <v>255</v>
      </c>
      <c r="C117" s="404"/>
      <c r="D117" s="404"/>
      <c r="E117" s="404"/>
      <c r="F117" s="404"/>
      <c r="G117" s="81"/>
      <c r="I117" s="1"/>
    </row>
    <row r="118" spans="1:14" ht="54" customHeight="1" x14ac:dyDescent="0.2">
      <c r="A118" s="42"/>
      <c r="B118" s="404"/>
      <c r="C118" s="404"/>
      <c r="D118" s="404"/>
      <c r="E118" s="404"/>
      <c r="F118" s="404"/>
      <c r="G118" s="81"/>
      <c r="I118" s="1"/>
    </row>
    <row r="119" spans="1:14" ht="13.5" customHeight="1" x14ac:dyDescent="0.2">
      <c r="A119" s="37"/>
      <c r="B119" s="418" t="s">
        <v>90</v>
      </c>
      <c r="C119" s="418"/>
      <c r="D119" s="418"/>
      <c r="E119" s="418"/>
      <c r="F119" s="418"/>
      <c r="G119" s="418"/>
      <c r="I119" s="1"/>
    </row>
    <row r="120" spans="1:14" ht="7.5" customHeight="1" x14ac:dyDescent="0.2">
      <c r="A120" s="37"/>
      <c r="B120" s="418"/>
      <c r="C120" s="418"/>
      <c r="D120" s="418"/>
      <c r="E120" s="418"/>
      <c r="F120" s="418"/>
      <c r="G120" s="418"/>
    </row>
    <row r="121" spans="1:14" ht="39.75" customHeight="1" x14ac:dyDescent="0.2">
      <c r="A121" s="403" t="s">
        <v>144</v>
      </c>
      <c r="B121" s="403"/>
      <c r="C121" s="403"/>
      <c r="D121" s="403"/>
      <c r="E121" s="403"/>
      <c r="F121" s="403"/>
      <c r="G121" s="74"/>
      <c r="H121" s="415" t="s">
        <v>150</v>
      </c>
      <c r="I121" s="415"/>
      <c r="J121" s="415"/>
      <c r="K121" s="415"/>
      <c r="L121" s="415"/>
      <c r="M121" s="415"/>
      <c r="N121" s="415"/>
    </row>
    <row r="122" spans="1:14" ht="15.75" customHeight="1" x14ac:dyDescent="0.2">
      <c r="A122" s="394"/>
      <c r="B122" s="395"/>
      <c r="C122" s="395"/>
      <c r="D122" s="395"/>
      <c r="E122" s="395"/>
      <c r="F122" s="396"/>
      <c r="G122" s="27"/>
    </row>
    <row r="123" spans="1:14" ht="13.5" customHeight="1" x14ac:dyDescent="0.2">
      <c r="A123" s="397"/>
      <c r="B123" s="398"/>
      <c r="C123" s="398"/>
      <c r="D123" s="398"/>
      <c r="E123" s="398"/>
      <c r="F123" s="399"/>
      <c r="G123" s="27"/>
    </row>
    <row r="124" spans="1:14" ht="13.5" customHeight="1" x14ac:dyDescent="0.2">
      <c r="A124" s="397"/>
      <c r="B124" s="398"/>
      <c r="C124" s="398"/>
      <c r="D124" s="398"/>
      <c r="E124" s="398"/>
      <c r="F124" s="399"/>
      <c r="G124" s="27"/>
    </row>
    <row r="125" spans="1:14" ht="13.5" customHeight="1" x14ac:dyDescent="0.2">
      <c r="A125" s="397"/>
      <c r="B125" s="398"/>
      <c r="C125" s="398"/>
      <c r="D125" s="398"/>
      <c r="E125" s="398"/>
      <c r="F125" s="399"/>
      <c r="G125" s="27"/>
    </row>
    <row r="126" spans="1:14" ht="13.5" customHeight="1" x14ac:dyDescent="0.2">
      <c r="A126" s="397"/>
      <c r="B126" s="398"/>
      <c r="C126" s="398"/>
      <c r="D126" s="398"/>
      <c r="E126" s="398"/>
      <c r="F126" s="399"/>
      <c r="G126" s="27"/>
    </row>
    <row r="127" spans="1:14" ht="13.5" customHeight="1" x14ac:dyDescent="0.2">
      <c r="A127" s="397"/>
      <c r="B127" s="398"/>
      <c r="C127" s="398"/>
      <c r="D127" s="398"/>
      <c r="E127" s="398"/>
      <c r="F127" s="399"/>
      <c r="G127" s="27"/>
    </row>
    <row r="128" spans="1:14" ht="13.5" customHeight="1" x14ac:dyDescent="0.2">
      <c r="A128" s="397"/>
      <c r="B128" s="398"/>
      <c r="C128" s="398"/>
      <c r="D128" s="398"/>
      <c r="E128" s="398"/>
      <c r="F128" s="399"/>
      <c r="G128" s="27"/>
    </row>
    <row r="129" spans="1:7" ht="13.5" customHeight="1" x14ac:dyDescent="0.2">
      <c r="A129" s="397"/>
      <c r="B129" s="398"/>
      <c r="C129" s="398"/>
      <c r="D129" s="398"/>
      <c r="E129" s="398"/>
      <c r="F129" s="399"/>
      <c r="G129" s="27"/>
    </row>
    <row r="130" spans="1:7" ht="13.5" customHeight="1" x14ac:dyDescent="0.2">
      <c r="A130" s="397"/>
      <c r="B130" s="398"/>
      <c r="C130" s="398"/>
      <c r="D130" s="398"/>
      <c r="E130" s="398"/>
      <c r="F130" s="399"/>
      <c r="G130" s="27"/>
    </row>
    <row r="131" spans="1:7" ht="13.5" customHeight="1" x14ac:dyDescent="0.2">
      <c r="A131" s="397"/>
      <c r="B131" s="398"/>
      <c r="C131" s="398"/>
      <c r="D131" s="398"/>
      <c r="E131" s="398"/>
      <c r="F131" s="399"/>
      <c r="G131" s="27"/>
    </row>
    <row r="132" spans="1:7" ht="13.5" customHeight="1" x14ac:dyDescent="0.2">
      <c r="A132" s="397"/>
      <c r="B132" s="398"/>
      <c r="C132" s="398"/>
      <c r="D132" s="398"/>
      <c r="E132" s="398"/>
      <c r="F132" s="399"/>
      <c r="G132" s="27"/>
    </row>
    <row r="133" spans="1:7" ht="13.5" customHeight="1" x14ac:dyDescent="0.2">
      <c r="A133" s="397"/>
      <c r="B133" s="398"/>
      <c r="C133" s="398"/>
      <c r="D133" s="398"/>
      <c r="E133" s="398"/>
      <c r="F133" s="399"/>
      <c r="G133" s="27"/>
    </row>
    <row r="134" spans="1:7" ht="13.5" customHeight="1" x14ac:dyDescent="0.2">
      <c r="A134" s="400"/>
      <c r="B134" s="401"/>
      <c r="C134" s="401"/>
      <c r="D134" s="401"/>
      <c r="E134" s="401"/>
      <c r="F134" s="402"/>
      <c r="G134" s="27"/>
    </row>
    <row r="136" spans="1:7" ht="30" customHeight="1" x14ac:dyDescent="0.2">
      <c r="A136" s="408" t="s">
        <v>151</v>
      </c>
      <c r="B136" s="408"/>
      <c r="C136" s="408"/>
      <c r="D136" s="408"/>
      <c r="E136" s="408"/>
    </row>
    <row r="137" spans="1:7" x14ac:dyDescent="0.2">
      <c r="A137" s="385"/>
      <c r="B137" s="386"/>
      <c r="C137" s="386"/>
      <c r="D137" s="386"/>
      <c r="E137" s="386"/>
      <c r="F137" s="387"/>
    </row>
    <row r="138" spans="1:7" x14ac:dyDescent="0.2">
      <c r="A138" s="388"/>
      <c r="B138" s="389"/>
      <c r="C138" s="389"/>
      <c r="D138" s="389"/>
      <c r="E138" s="389"/>
      <c r="F138" s="390"/>
    </row>
    <row r="139" spans="1:7" x14ac:dyDescent="0.2">
      <c r="A139" s="388"/>
      <c r="B139" s="389"/>
      <c r="C139" s="389"/>
      <c r="D139" s="389"/>
      <c r="E139" s="389"/>
      <c r="F139" s="390"/>
    </row>
    <row r="140" spans="1:7" x14ac:dyDescent="0.2">
      <c r="A140" s="388"/>
      <c r="B140" s="389"/>
      <c r="C140" s="389"/>
      <c r="D140" s="389"/>
      <c r="E140" s="389"/>
      <c r="F140" s="390"/>
    </row>
    <row r="141" spans="1:7" x14ac:dyDescent="0.2">
      <c r="A141" s="388"/>
      <c r="B141" s="389"/>
      <c r="C141" s="389"/>
      <c r="D141" s="389"/>
      <c r="E141" s="389"/>
      <c r="F141" s="390"/>
    </row>
    <row r="142" spans="1:7" x14ac:dyDescent="0.2">
      <c r="A142" s="388"/>
      <c r="B142" s="389"/>
      <c r="C142" s="389"/>
      <c r="D142" s="389"/>
      <c r="E142" s="389"/>
      <c r="F142" s="390"/>
    </row>
    <row r="143" spans="1:7" x14ac:dyDescent="0.2">
      <c r="A143" s="388"/>
      <c r="B143" s="389"/>
      <c r="C143" s="389"/>
      <c r="D143" s="389"/>
      <c r="E143" s="389"/>
      <c r="F143" s="390"/>
    </row>
    <row r="144" spans="1:7" x14ac:dyDescent="0.2">
      <c r="A144" s="388"/>
      <c r="B144" s="389"/>
      <c r="C144" s="389"/>
      <c r="D144" s="389"/>
      <c r="E144" s="389"/>
      <c r="F144" s="390"/>
    </row>
    <row r="145" spans="1:6" x14ac:dyDescent="0.2">
      <c r="A145" s="388"/>
      <c r="B145" s="389"/>
      <c r="C145" s="389"/>
      <c r="D145" s="389"/>
      <c r="E145" s="389"/>
      <c r="F145" s="390"/>
    </row>
    <row r="146" spans="1:6" x14ac:dyDescent="0.2">
      <c r="A146" s="391"/>
      <c r="B146" s="392"/>
      <c r="C146" s="392"/>
      <c r="D146" s="392"/>
      <c r="E146" s="392"/>
      <c r="F146" s="393"/>
    </row>
  </sheetData>
  <mergeCells count="45">
    <mergeCell ref="B66:F66"/>
    <mergeCell ref="B76:F76"/>
    <mergeCell ref="A7:A9"/>
    <mergeCell ref="E7:E8"/>
    <mergeCell ref="F7:F8"/>
    <mergeCell ref="B10:F10"/>
    <mergeCell ref="B16:F16"/>
    <mergeCell ref="B86:F86"/>
    <mergeCell ref="B7:B8"/>
    <mergeCell ref="H121:N121"/>
    <mergeCell ref="H9:I10"/>
    <mergeCell ref="J9:Q10"/>
    <mergeCell ref="H11:I12"/>
    <mergeCell ref="J11:Q12"/>
    <mergeCell ref="C7:C8"/>
    <mergeCell ref="D7:D8"/>
    <mergeCell ref="B119:G120"/>
    <mergeCell ref="B26:F26"/>
    <mergeCell ref="B36:F36"/>
    <mergeCell ref="B96:F96"/>
    <mergeCell ref="B106:F106"/>
    <mergeCell ref="B46:F46"/>
    <mergeCell ref="B56:F56"/>
    <mergeCell ref="A1:F1"/>
    <mergeCell ref="A2:F2"/>
    <mergeCell ref="A3:F3"/>
    <mergeCell ref="A5:F5"/>
    <mergeCell ref="C6:D6"/>
    <mergeCell ref="A6:B6"/>
    <mergeCell ref="A137:F146"/>
    <mergeCell ref="A122:F134"/>
    <mergeCell ref="A121:F121"/>
    <mergeCell ref="B117:F118"/>
    <mergeCell ref="B15:E15"/>
    <mergeCell ref="B25:E25"/>
    <mergeCell ref="B35:E35"/>
    <mergeCell ref="B45:E45"/>
    <mergeCell ref="B55:E55"/>
    <mergeCell ref="B65:E65"/>
    <mergeCell ref="B75:E75"/>
    <mergeCell ref="B85:E85"/>
    <mergeCell ref="B95:E95"/>
    <mergeCell ref="B105:E105"/>
    <mergeCell ref="B115:E115"/>
    <mergeCell ref="A136:E136"/>
  </mergeCells>
  <phoneticPr fontId="2" type="noConversion"/>
  <conditionalFormatting sqref="F15">
    <cfRule type="cellIs" dxfId="33" priority="19" stopIfTrue="1" operator="notEqual">
      <formula>#REF!</formula>
    </cfRule>
  </conditionalFormatting>
  <conditionalFormatting sqref="F25">
    <cfRule type="cellIs" dxfId="32" priority="20" stopIfTrue="1" operator="notEqual">
      <formula>#REF!</formula>
    </cfRule>
  </conditionalFormatting>
  <conditionalFormatting sqref="F105">
    <cfRule type="cellIs" dxfId="31" priority="3" stopIfTrue="1" operator="notEqual">
      <formula>#REF!</formula>
    </cfRule>
  </conditionalFormatting>
  <conditionalFormatting sqref="F17:F24 F11:F14">
    <cfRule type="cellIs" dxfId="30" priority="45" stopIfTrue="1" operator="notEqual">
      <formula>#REF!</formula>
    </cfRule>
  </conditionalFormatting>
  <conditionalFormatting sqref="F35">
    <cfRule type="cellIs" dxfId="29" priority="17" stopIfTrue="1" operator="notEqual">
      <formula>#REF!</formula>
    </cfRule>
  </conditionalFormatting>
  <conditionalFormatting sqref="F27:F34">
    <cfRule type="cellIs" dxfId="28" priority="18" stopIfTrue="1" operator="notEqual">
      <formula>#REF!</formula>
    </cfRule>
  </conditionalFormatting>
  <conditionalFormatting sqref="F45">
    <cfRule type="cellIs" dxfId="27" priority="15" stopIfTrue="1" operator="notEqual">
      <formula>#REF!</formula>
    </cfRule>
  </conditionalFormatting>
  <conditionalFormatting sqref="F37:F44">
    <cfRule type="cellIs" dxfId="26" priority="16" stopIfTrue="1" operator="notEqual">
      <formula>#REF!</formula>
    </cfRule>
  </conditionalFormatting>
  <conditionalFormatting sqref="F55">
    <cfRule type="cellIs" dxfId="25" priority="13" stopIfTrue="1" operator="notEqual">
      <formula>#REF!</formula>
    </cfRule>
  </conditionalFormatting>
  <conditionalFormatting sqref="F47:F54">
    <cfRule type="cellIs" dxfId="24" priority="14" stopIfTrue="1" operator="notEqual">
      <formula>#REF!</formula>
    </cfRule>
  </conditionalFormatting>
  <conditionalFormatting sqref="F65">
    <cfRule type="cellIs" dxfId="23" priority="11" stopIfTrue="1" operator="notEqual">
      <formula>#REF!</formula>
    </cfRule>
  </conditionalFormatting>
  <conditionalFormatting sqref="F57:F64">
    <cfRule type="cellIs" dxfId="22" priority="12" stopIfTrue="1" operator="notEqual">
      <formula>#REF!</formula>
    </cfRule>
  </conditionalFormatting>
  <conditionalFormatting sqref="F75">
    <cfRule type="cellIs" dxfId="21" priority="9" stopIfTrue="1" operator="notEqual">
      <formula>#REF!</formula>
    </cfRule>
  </conditionalFormatting>
  <conditionalFormatting sqref="F67:F74">
    <cfRule type="cellIs" dxfId="20" priority="10" stopIfTrue="1" operator="notEqual">
      <formula>#REF!</formula>
    </cfRule>
  </conditionalFormatting>
  <conditionalFormatting sqref="F85">
    <cfRule type="cellIs" dxfId="19" priority="7" stopIfTrue="1" operator="notEqual">
      <formula>#REF!</formula>
    </cfRule>
  </conditionalFormatting>
  <conditionalFormatting sqref="F77:F84">
    <cfRule type="cellIs" dxfId="18" priority="8" stopIfTrue="1" operator="notEqual">
      <formula>#REF!</formula>
    </cfRule>
  </conditionalFormatting>
  <conditionalFormatting sqref="F95">
    <cfRule type="cellIs" dxfId="17" priority="5" stopIfTrue="1" operator="notEqual">
      <formula>#REF!</formula>
    </cfRule>
  </conditionalFormatting>
  <conditionalFormatting sqref="F87:F94">
    <cfRule type="cellIs" dxfId="16" priority="6" stopIfTrue="1" operator="notEqual">
      <formula>#REF!</formula>
    </cfRule>
  </conditionalFormatting>
  <conditionalFormatting sqref="F97:F104">
    <cfRule type="cellIs" dxfId="15" priority="4" stopIfTrue="1" operator="notEqual">
      <formula>#REF!</formula>
    </cfRule>
  </conditionalFormatting>
  <conditionalFormatting sqref="F115">
    <cfRule type="cellIs" dxfId="14" priority="1" stopIfTrue="1" operator="notEqual">
      <formula>#REF!</formula>
    </cfRule>
  </conditionalFormatting>
  <conditionalFormatting sqref="F107:F114">
    <cfRule type="cellIs" dxfId="13" priority="2" stopIfTrue="1" operator="notEqual">
      <formula>#REF!</formula>
    </cfRule>
  </conditionalFormatting>
  <printOptions horizontalCentered="1" verticalCentered="1"/>
  <pageMargins left="0.31" right="0.35433070866141736" top="0.98425196850393704" bottom="0.98425196850393704" header="0.51181102362204722" footer="0.51181102362204722"/>
  <pageSetup paperSize="9" scale="3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M28"/>
  <sheetViews>
    <sheetView showGridLines="0" topLeftCell="B1" zoomScale="90" zoomScaleNormal="90" zoomScaleSheetLayoutView="90" workbookViewId="0">
      <selection activeCell="D4" sqref="D4:M5"/>
    </sheetView>
  </sheetViews>
  <sheetFormatPr defaultColWidth="9.140625" defaultRowHeight="12.75" x14ac:dyDescent="0.2"/>
  <cols>
    <col min="1" max="1" width="4" style="1" customWidth="1"/>
    <col min="2" max="2" width="24" style="1" customWidth="1"/>
    <col min="3" max="3" width="12.5703125" style="1" customWidth="1"/>
    <col min="4" max="13" width="13.7109375" style="1" customWidth="1"/>
    <col min="14" max="16384" width="9.140625" style="1"/>
  </cols>
  <sheetData>
    <row r="1" spans="1:13" ht="18" customHeight="1" x14ac:dyDescent="0.25">
      <c r="A1" s="46"/>
      <c r="B1" s="47" t="s">
        <v>180</v>
      </c>
      <c r="C1" s="46"/>
      <c r="D1" s="46"/>
      <c r="E1" s="25"/>
      <c r="F1" s="46"/>
      <c r="G1" s="46"/>
      <c r="H1" s="46"/>
      <c r="I1" s="46"/>
      <c r="J1" s="46"/>
      <c r="K1" s="5"/>
      <c r="L1" s="46"/>
      <c r="M1" s="46"/>
    </row>
    <row r="2" spans="1:13" ht="54.75" customHeight="1" x14ac:dyDescent="0.2">
      <c r="A2" s="438" t="s">
        <v>81</v>
      </c>
      <c r="B2" s="120" t="s">
        <v>15</v>
      </c>
      <c r="C2" s="148" t="s">
        <v>115</v>
      </c>
      <c r="D2" s="120" t="s">
        <v>36</v>
      </c>
      <c r="E2" s="120" t="s">
        <v>37</v>
      </c>
      <c r="F2" s="120" t="s">
        <v>40</v>
      </c>
      <c r="G2" s="120" t="s">
        <v>38</v>
      </c>
      <c r="H2" s="120" t="s">
        <v>39</v>
      </c>
      <c r="I2" s="120" t="s">
        <v>64</v>
      </c>
      <c r="J2" s="120" t="s">
        <v>65</v>
      </c>
      <c r="K2" s="120" t="s">
        <v>66</v>
      </c>
      <c r="L2" s="120" t="s">
        <v>67</v>
      </c>
      <c r="M2" s="120" t="s">
        <v>68</v>
      </c>
    </row>
    <row r="3" spans="1:13" x14ac:dyDescent="0.2">
      <c r="A3" s="439"/>
      <c r="B3" s="120">
        <v>1</v>
      </c>
      <c r="C3" s="148">
        <v>2</v>
      </c>
      <c r="D3" s="120">
        <v>3</v>
      </c>
      <c r="E3" s="120">
        <v>4</v>
      </c>
      <c r="F3" s="120">
        <v>5</v>
      </c>
      <c r="G3" s="120">
        <v>6</v>
      </c>
      <c r="H3" s="120">
        <v>7</v>
      </c>
      <c r="I3" s="120">
        <v>8</v>
      </c>
      <c r="J3" s="120">
        <v>9</v>
      </c>
      <c r="K3" s="120">
        <v>10</v>
      </c>
      <c r="L3" s="120">
        <v>11</v>
      </c>
      <c r="M3" s="120">
        <v>12</v>
      </c>
    </row>
    <row r="4" spans="1:13" ht="15.75" x14ac:dyDescent="0.2">
      <c r="A4" s="121">
        <v>1</v>
      </c>
      <c r="B4" s="48"/>
      <c r="C4" s="147"/>
      <c r="D4" s="49"/>
      <c r="E4" s="49"/>
      <c r="F4" s="49"/>
      <c r="G4" s="49"/>
      <c r="H4" s="49"/>
      <c r="I4" s="49"/>
      <c r="J4" s="49"/>
      <c r="K4" s="49"/>
      <c r="L4" s="49"/>
      <c r="M4" s="49"/>
    </row>
    <row r="5" spans="1:13" ht="15.75" x14ac:dyDescent="0.2">
      <c r="A5" s="121">
        <v>2</v>
      </c>
      <c r="B5" s="48"/>
      <c r="C5" s="147"/>
      <c r="D5" s="49"/>
      <c r="E5" s="147"/>
      <c r="F5" s="49"/>
      <c r="G5" s="147"/>
      <c r="H5" s="49"/>
      <c r="I5" s="147"/>
      <c r="J5" s="49"/>
      <c r="K5" s="147"/>
      <c r="L5" s="49"/>
      <c r="M5" s="147"/>
    </row>
    <row r="6" spans="1:13" ht="15.75" x14ac:dyDescent="0.2">
      <c r="A6" s="121">
        <v>3</v>
      </c>
      <c r="B6" s="48"/>
      <c r="C6" s="147"/>
      <c r="D6" s="49"/>
      <c r="E6" s="49"/>
      <c r="F6" s="49"/>
      <c r="G6" s="49"/>
      <c r="H6" s="49"/>
      <c r="I6" s="49"/>
      <c r="J6" s="49"/>
      <c r="K6" s="49"/>
      <c r="L6" s="49"/>
      <c r="M6" s="49"/>
    </row>
    <row r="7" spans="1:13" ht="15.75" x14ac:dyDescent="0.2">
      <c r="A7" s="121">
        <v>4</v>
      </c>
      <c r="B7" s="48"/>
      <c r="C7" s="147"/>
      <c r="D7" s="49"/>
      <c r="E7" s="49"/>
      <c r="F7" s="49"/>
      <c r="G7" s="49"/>
      <c r="H7" s="49"/>
      <c r="I7" s="49"/>
      <c r="J7" s="49"/>
      <c r="K7" s="49"/>
      <c r="L7" s="49"/>
      <c r="M7" s="49"/>
    </row>
    <row r="8" spans="1:13" ht="15.75" x14ac:dyDescent="0.2">
      <c r="A8" s="121">
        <v>5</v>
      </c>
      <c r="B8" s="48"/>
      <c r="C8" s="147"/>
      <c r="D8" s="49"/>
      <c r="E8" s="49"/>
      <c r="F8" s="49"/>
      <c r="G8" s="49"/>
      <c r="H8" s="49"/>
      <c r="I8" s="49"/>
      <c r="J8" s="49"/>
      <c r="K8" s="49"/>
      <c r="L8" s="49"/>
      <c r="M8" s="49"/>
    </row>
    <row r="9" spans="1:13" s="50" customFormat="1" ht="15.75" x14ac:dyDescent="0.2">
      <c r="A9" s="121">
        <v>6</v>
      </c>
      <c r="B9" s="48"/>
      <c r="C9" s="147"/>
      <c r="D9" s="49"/>
      <c r="E9" s="49"/>
      <c r="F9" s="49"/>
      <c r="G9" s="49"/>
      <c r="H9" s="49"/>
      <c r="I9" s="49"/>
      <c r="J9" s="49"/>
      <c r="K9" s="49"/>
      <c r="L9" s="49"/>
      <c r="M9" s="49"/>
    </row>
    <row r="10" spans="1:13" s="50" customFormat="1" ht="18" customHeight="1" x14ac:dyDescent="0.2">
      <c r="A10" s="121">
        <v>7</v>
      </c>
      <c r="B10" s="48"/>
      <c r="C10" s="147"/>
      <c r="D10" s="49"/>
      <c r="E10" s="49"/>
      <c r="F10" s="49"/>
      <c r="G10" s="49"/>
      <c r="H10" s="49"/>
      <c r="I10" s="49"/>
      <c r="J10" s="12"/>
      <c r="K10" s="49"/>
      <c r="L10" s="49"/>
      <c r="M10" s="49"/>
    </row>
    <row r="11" spans="1:13" s="50" customFormat="1" ht="15.75" x14ac:dyDescent="0.2">
      <c r="A11" s="121">
        <v>8</v>
      </c>
      <c r="B11" s="48"/>
      <c r="C11" s="147"/>
      <c r="D11" s="49"/>
      <c r="E11" s="49"/>
      <c r="F11" s="49"/>
      <c r="G11" s="49"/>
      <c r="H11" s="49"/>
      <c r="I11" s="49"/>
      <c r="J11" s="49"/>
      <c r="K11" s="49"/>
      <c r="L11" s="49"/>
      <c r="M11" s="49"/>
    </row>
    <row r="12" spans="1:13" s="50" customFormat="1" ht="15" customHeight="1" x14ac:dyDescent="0.2">
      <c r="A12" s="121" t="s">
        <v>118</v>
      </c>
      <c r="B12" s="48"/>
      <c r="C12" s="147"/>
      <c r="D12" s="49"/>
      <c r="E12" s="49"/>
      <c r="F12" s="49"/>
      <c r="G12" s="49"/>
      <c r="H12" s="49"/>
      <c r="I12" s="49"/>
      <c r="J12" s="49"/>
      <c r="K12" s="49"/>
      <c r="L12" s="49"/>
      <c r="M12" s="49"/>
    </row>
    <row r="13" spans="1:13" ht="16.5" customHeight="1" x14ac:dyDescent="0.2">
      <c r="A13" s="437" t="s">
        <v>91</v>
      </c>
      <c r="B13" s="437"/>
      <c r="C13" s="261">
        <f>SUM(C4:C12)</f>
        <v>0</v>
      </c>
      <c r="D13" s="261">
        <f>SUM(D4:D12)</f>
        <v>0</v>
      </c>
      <c r="E13" s="261">
        <f t="shared" ref="E13:M13" si="0">SUM(E4:E12)</f>
        <v>0</v>
      </c>
      <c r="F13" s="261">
        <f t="shared" si="0"/>
        <v>0</v>
      </c>
      <c r="G13" s="261">
        <f t="shared" si="0"/>
        <v>0</v>
      </c>
      <c r="H13" s="261">
        <f t="shared" si="0"/>
        <v>0</v>
      </c>
      <c r="I13" s="261">
        <f t="shared" si="0"/>
        <v>0</v>
      </c>
      <c r="J13" s="261">
        <f t="shared" si="0"/>
        <v>0</v>
      </c>
      <c r="K13" s="261">
        <f t="shared" si="0"/>
        <v>0</v>
      </c>
      <c r="L13" s="261">
        <f t="shared" si="0"/>
        <v>0</v>
      </c>
      <c r="M13" s="261">
        <f t="shared" si="0"/>
        <v>0</v>
      </c>
    </row>
    <row r="14" spans="1:13" ht="106.5" customHeight="1" x14ac:dyDescent="0.2">
      <c r="A14" s="418" t="s">
        <v>212</v>
      </c>
      <c r="B14" s="418"/>
      <c r="C14" s="418"/>
      <c r="D14" s="418"/>
      <c r="E14" s="418"/>
      <c r="F14" s="418"/>
      <c r="G14" s="418"/>
      <c r="H14" s="418"/>
      <c r="I14" s="418"/>
      <c r="J14" s="418"/>
      <c r="K14" s="418"/>
      <c r="L14" s="418"/>
      <c r="M14" s="418"/>
    </row>
    <row r="15" spans="1:13" x14ac:dyDescent="0.2">
      <c r="C15" s="51"/>
      <c r="D15" s="436"/>
      <c r="E15" s="436"/>
    </row>
    <row r="16" spans="1:13" ht="15.75" x14ac:dyDescent="0.2">
      <c r="A16" s="362" t="s">
        <v>151</v>
      </c>
      <c r="B16" s="362"/>
      <c r="C16" s="362"/>
      <c r="D16" s="362"/>
      <c r="E16" s="362"/>
      <c r="F16" s="362"/>
      <c r="G16" s="362"/>
      <c r="H16" s="362"/>
      <c r="I16" s="362"/>
    </row>
    <row r="17" spans="1:9" x14ac:dyDescent="0.2">
      <c r="A17" s="427"/>
      <c r="B17" s="428"/>
      <c r="C17" s="428"/>
      <c r="D17" s="428"/>
      <c r="E17" s="428"/>
      <c r="F17" s="428"/>
      <c r="G17" s="428"/>
      <c r="H17" s="428"/>
      <c r="I17" s="429"/>
    </row>
    <row r="18" spans="1:9" x14ac:dyDescent="0.2">
      <c r="A18" s="430"/>
      <c r="B18" s="431"/>
      <c r="C18" s="431"/>
      <c r="D18" s="431"/>
      <c r="E18" s="431"/>
      <c r="F18" s="431"/>
      <c r="G18" s="431"/>
      <c r="H18" s="431"/>
      <c r="I18" s="432"/>
    </row>
    <row r="19" spans="1:9" x14ac:dyDescent="0.2">
      <c r="A19" s="430"/>
      <c r="B19" s="431"/>
      <c r="C19" s="431"/>
      <c r="D19" s="431"/>
      <c r="E19" s="431"/>
      <c r="F19" s="431"/>
      <c r="G19" s="431"/>
      <c r="H19" s="431"/>
      <c r="I19" s="432"/>
    </row>
    <row r="20" spans="1:9" x14ac:dyDescent="0.2">
      <c r="A20" s="430"/>
      <c r="B20" s="431"/>
      <c r="C20" s="431"/>
      <c r="D20" s="431"/>
      <c r="E20" s="431"/>
      <c r="F20" s="431"/>
      <c r="G20" s="431"/>
      <c r="H20" s="431"/>
      <c r="I20" s="432"/>
    </row>
    <row r="21" spans="1:9" ht="17.25" customHeight="1" x14ac:dyDescent="0.2">
      <c r="A21" s="430"/>
      <c r="B21" s="431"/>
      <c r="C21" s="431"/>
      <c r="D21" s="431"/>
      <c r="E21" s="431"/>
      <c r="F21" s="431"/>
      <c r="G21" s="431"/>
      <c r="H21" s="431"/>
      <c r="I21" s="432"/>
    </row>
    <row r="22" spans="1:9" ht="17.25" customHeight="1" x14ac:dyDescent="0.2">
      <c r="A22" s="430"/>
      <c r="B22" s="431"/>
      <c r="C22" s="431"/>
      <c r="D22" s="431"/>
      <c r="E22" s="431"/>
      <c r="F22" s="431"/>
      <c r="G22" s="431"/>
      <c r="H22" s="431"/>
      <c r="I22" s="432"/>
    </row>
    <row r="23" spans="1:9" ht="17.25" customHeight="1" x14ac:dyDescent="0.2">
      <c r="A23" s="430"/>
      <c r="B23" s="431"/>
      <c r="C23" s="431"/>
      <c r="D23" s="431"/>
      <c r="E23" s="431"/>
      <c r="F23" s="431"/>
      <c r="G23" s="431"/>
      <c r="H23" s="431"/>
      <c r="I23" s="432"/>
    </row>
    <row r="24" spans="1:9" x14ac:dyDescent="0.2">
      <c r="A24" s="430"/>
      <c r="B24" s="431"/>
      <c r="C24" s="431"/>
      <c r="D24" s="431"/>
      <c r="E24" s="431"/>
      <c r="F24" s="431"/>
      <c r="G24" s="431"/>
      <c r="H24" s="431"/>
      <c r="I24" s="432"/>
    </row>
    <row r="25" spans="1:9" x14ac:dyDescent="0.2">
      <c r="A25" s="430"/>
      <c r="B25" s="431"/>
      <c r="C25" s="431"/>
      <c r="D25" s="431"/>
      <c r="E25" s="431"/>
      <c r="F25" s="431"/>
      <c r="G25" s="431"/>
      <c r="H25" s="431"/>
      <c r="I25" s="432"/>
    </row>
    <row r="26" spans="1:9" x14ac:dyDescent="0.2">
      <c r="A26" s="433"/>
      <c r="B26" s="434"/>
      <c r="C26" s="434"/>
      <c r="D26" s="434"/>
      <c r="E26" s="434"/>
      <c r="F26" s="434"/>
      <c r="G26" s="434"/>
      <c r="H26" s="434"/>
      <c r="I26" s="435"/>
    </row>
    <row r="27" spans="1:9" ht="12.75" customHeight="1" x14ac:dyDescent="0.2">
      <c r="A27" s="52"/>
      <c r="B27" s="53"/>
      <c r="D27" s="37"/>
      <c r="E27" s="37"/>
    </row>
    <row r="28" spans="1:9" x14ac:dyDescent="0.2">
      <c r="D28" s="37"/>
      <c r="E28" s="37"/>
    </row>
  </sheetData>
  <mergeCells count="6">
    <mergeCell ref="A17:I26"/>
    <mergeCell ref="D15:E15"/>
    <mergeCell ref="A13:B13"/>
    <mergeCell ref="A2:A3"/>
    <mergeCell ref="A14:M14"/>
    <mergeCell ref="A16:I16"/>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M18"/>
  <sheetViews>
    <sheetView showGridLines="0" zoomScaleNormal="100" zoomScaleSheetLayoutView="100" workbookViewId="0">
      <selection activeCell="M9" sqref="C7:M9"/>
    </sheetView>
  </sheetViews>
  <sheetFormatPr defaultColWidth="9.140625" defaultRowHeight="12" x14ac:dyDescent="0.2"/>
  <cols>
    <col min="1" max="1" width="9" style="54" customWidth="1"/>
    <col min="2" max="2" width="28.5703125" style="55" customWidth="1"/>
    <col min="3" max="3" width="12" style="55" customWidth="1"/>
    <col min="4" max="4" width="14.85546875" style="55" customWidth="1"/>
    <col min="5" max="13" width="14.85546875" style="54" customWidth="1"/>
    <col min="14" max="16384" width="9.140625" style="54"/>
  </cols>
  <sheetData>
    <row r="1" spans="1:13" ht="15.75" x14ac:dyDescent="0.2">
      <c r="A1" s="329" t="s">
        <v>148</v>
      </c>
      <c r="B1" s="329"/>
      <c r="C1" s="329"/>
      <c r="D1" s="329"/>
      <c r="E1" s="329"/>
      <c r="F1" s="329"/>
      <c r="G1" s="329"/>
      <c r="H1" s="329"/>
      <c r="I1" s="329"/>
      <c r="J1" s="329"/>
      <c r="K1" s="329"/>
      <c r="L1" s="329"/>
      <c r="M1" s="329"/>
    </row>
    <row r="2" spans="1:13" ht="15.75" x14ac:dyDescent="0.2">
      <c r="A2" s="329" t="s">
        <v>149</v>
      </c>
      <c r="B2" s="329"/>
      <c r="C2" s="329"/>
      <c r="D2" s="329"/>
      <c r="E2" s="329"/>
      <c r="F2" s="329"/>
      <c r="G2" s="329"/>
      <c r="H2" s="329"/>
      <c r="I2" s="329"/>
      <c r="J2" s="329"/>
      <c r="K2" s="329"/>
      <c r="L2" s="329"/>
      <c r="M2" s="329"/>
    </row>
    <row r="4" spans="1:13" ht="15.75" x14ac:dyDescent="0.2">
      <c r="A4" s="47" t="s">
        <v>181</v>
      </c>
      <c r="B4" s="47"/>
      <c r="C4" s="47"/>
      <c r="D4" s="47"/>
      <c r="E4" s="47"/>
      <c r="F4" s="47"/>
      <c r="G4" s="47"/>
      <c r="H4" s="47"/>
      <c r="I4" s="47"/>
      <c r="J4" s="47"/>
      <c r="K4" s="47"/>
      <c r="L4" s="47"/>
      <c r="M4" s="47"/>
    </row>
    <row r="5" spans="1:13" s="1" customFormat="1" ht="62.25" customHeight="1" x14ac:dyDescent="0.2">
      <c r="A5" s="438" t="s">
        <v>81</v>
      </c>
      <c r="B5" s="120" t="s">
        <v>16</v>
      </c>
      <c r="C5" s="148" t="s">
        <v>123</v>
      </c>
      <c r="D5" s="120" t="s">
        <v>36</v>
      </c>
      <c r="E5" s="120" t="s">
        <v>37</v>
      </c>
      <c r="F5" s="120" t="s">
        <v>40</v>
      </c>
      <c r="G5" s="120" t="s">
        <v>38</v>
      </c>
      <c r="H5" s="120" t="s">
        <v>39</v>
      </c>
      <c r="I5" s="120" t="s">
        <v>64</v>
      </c>
      <c r="J5" s="120" t="s">
        <v>65</v>
      </c>
      <c r="K5" s="120" t="s">
        <v>66</v>
      </c>
      <c r="L5" s="120" t="s">
        <v>67</v>
      </c>
      <c r="M5" s="120" t="s">
        <v>68</v>
      </c>
    </row>
    <row r="6" spans="1:13" s="1" customFormat="1" ht="12.75" x14ac:dyDescent="0.2">
      <c r="A6" s="439"/>
      <c r="B6" s="120">
        <v>1</v>
      </c>
      <c r="C6" s="148">
        <v>2</v>
      </c>
      <c r="D6" s="120">
        <v>3</v>
      </c>
      <c r="E6" s="120">
        <v>4</v>
      </c>
      <c r="F6" s="120">
        <v>5</v>
      </c>
      <c r="G6" s="120">
        <v>6</v>
      </c>
      <c r="H6" s="120">
        <v>7</v>
      </c>
      <c r="I6" s="120">
        <v>8</v>
      </c>
      <c r="J6" s="120">
        <v>9</v>
      </c>
      <c r="K6" s="120">
        <v>10</v>
      </c>
      <c r="L6" s="120">
        <v>11</v>
      </c>
      <c r="M6" s="120">
        <v>12</v>
      </c>
    </row>
    <row r="7" spans="1:13" ht="15.75" x14ac:dyDescent="0.2">
      <c r="A7" s="121">
        <v>1</v>
      </c>
      <c r="B7" s="48"/>
      <c r="C7" s="49"/>
      <c r="D7" s="49"/>
      <c r="E7" s="49"/>
      <c r="F7" s="49"/>
      <c r="G7" s="49"/>
      <c r="H7" s="49"/>
      <c r="I7" s="49"/>
      <c r="J7" s="49"/>
      <c r="K7" s="49"/>
      <c r="L7" s="49"/>
      <c r="M7" s="49"/>
    </row>
    <row r="8" spans="1:13" s="50" customFormat="1" ht="15.75" x14ac:dyDescent="0.2">
      <c r="A8" s="121">
        <v>2</v>
      </c>
      <c r="B8" s="48"/>
      <c r="C8" s="49"/>
      <c r="D8" s="49"/>
      <c r="E8" s="49"/>
      <c r="F8" s="49"/>
      <c r="G8" s="49"/>
      <c r="H8" s="49"/>
      <c r="I8" s="49"/>
      <c r="J8" s="49"/>
      <c r="K8" s="49"/>
      <c r="L8" s="49"/>
      <c r="M8" s="49"/>
    </row>
    <row r="9" spans="1:13" s="50" customFormat="1" ht="15.75" x14ac:dyDescent="0.2">
      <c r="A9" s="121">
        <v>3</v>
      </c>
      <c r="B9" s="48"/>
      <c r="C9" s="49"/>
      <c r="D9" s="49"/>
      <c r="E9" s="49"/>
      <c r="F9" s="49"/>
      <c r="G9" s="49"/>
      <c r="H9" s="49"/>
      <c r="I9" s="49"/>
      <c r="J9" s="49"/>
      <c r="K9" s="49"/>
      <c r="L9" s="49"/>
      <c r="M9" s="49"/>
    </row>
    <row r="10" spans="1:13" s="50" customFormat="1" ht="15.75" x14ac:dyDescent="0.2">
      <c r="A10" s="121">
        <v>4</v>
      </c>
      <c r="B10" s="48"/>
      <c r="C10" s="49"/>
      <c r="D10" s="49"/>
      <c r="E10" s="49"/>
      <c r="F10" s="49"/>
      <c r="G10" s="49"/>
      <c r="H10" s="49"/>
      <c r="I10" s="49"/>
      <c r="J10" s="12"/>
      <c r="K10" s="49"/>
      <c r="L10" s="49"/>
      <c r="M10" s="49"/>
    </row>
    <row r="11" spans="1:13" s="50" customFormat="1" ht="15.75" x14ac:dyDescent="0.2">
      <c r="A11" s="121">
        <v>5</v>
      </c>
      <c r="B11" s="48"/>
      <c r="C11" s="49"/>
      <c r="D11" s="49"/>
      <c r="E11" s="49"/>
      <c r="F11" s="49"/>
      <c r="G11" s="49"/>
      <c r="H11" s="49"/>
      <c r="I11" s="49"/>
      <c r="J11" s="49"/>
      <c r="K11" s="49"/>
      <c r="L11" s="49"/>
      <c r="M11" s="49"/>
    </row>
    <row r="12" spans="1:13" s="50" customFormat="1" ht="15.75" x14ac:dyDescent="0.2">
      <c r="A12" s="121">
        <v>6</v>
      </c>
      <c r="B12" s="48"/>
      <c r="C12" s="49"/>
      <c r="D12" s="49"/>
      <c r="E12" s="49"/>
      <c r="F12" s="49"/>
      <c r="G12" s="49"/>
      <c r="H12" s="49"/>
      <c r="I12" s="49"/>
      <c r="J12" s="49"/>
      <c r="K12" s="49"/>
      <c r="L12" s="49"/>
      <c r="M12" s="49"/>
    </row>
    <row r="13" spans="1:13" s="50" customFormat="1" ht="15.75" x14ac:dyDescent="0.2">
      <c r="A13" s="121">
        <v>7</v>
      </c>
      <c r="B13" s="48"/>
      <c r="C13" s="49"/>
      <c r="D13" s="49"/>
      <c r="E13" s="49"/>
      <c r="F13" s="49"/>
      <c r="G13" s="49"/>
      <c r="H13" s="49"/>
      <c r="I13" s="49"/>
      <c r="J13" s="49"/>
      <c r="K13" s="49"/>
      <c r="L13" s="49"/>
      <c r="M13" s="49"/>
    </row>
    <row r="14" spans="1:13" s="50" customFormat="1" ht="15.75" x14ac:dyDescent="0.2">
      <c r="A14" s="121">
        <v>8</v>
      </c>
      <c r="B14" s="48"/>
      <c r="C14" s="49"/>
      <c r="D14" s="49"/>
      <c r="E14" s="49"/>
      <c r="F14" s="49"/>
      <c r="G14" s="49"/>
      <c r="H14" s="49"/>
      <c r="I14" s="49"/>
      <c r="J14" s="49"/>
      <c r="K14" s="49"/>
      <c r="L14" s="49"/>
      <c r="M14" s="49"/>
    </row>
    <row r="15" spans="1:13" s="50" customFormat="1" ht="15.75" x14ac:dyDescent="0.2">
      <c r="A15" s="121" t="s">
        <v>119</v>
      </c>
      <c r="B15" s="48"/>
      <c r="C15" s="49"/>
      <c r="D15" s="49"/>
      <c r="E15" s="49"/>
      <c r="F15" s="49"/>
      <c r="G15" s="49"/>
      <c r="H15" s="49"/>
      <c r="I15" s="49"/>
      <c r="J15" s="49"/>
      <c r="K15" s="49"/>
      <c r="L15" s="49"/>
      <c r="M15" s="49"/>
    </row>
    <row r="16" spans="1:13" s="28" customFormat="1" ht="15.75" x14ac:dyDescent="0.2">
      <c r="A16" s="440" t="s">
        <v>91</v>
      </c>
      <c r="B16" s="440"/>
      <c r="C16" s="268">
        <f>SUM(C7:C15)</f>
        <v>0</v>
      </c>
      <c r="D16" s="268">
        <f>SUM(D7:D15)</f>
        <v>0</v>
      </c>
      <c r="E16" s="268">
        <f t="shared" ref="E16:M16" si="0">SUM(E7:E15)</f>
        <v>0</v>
      </c>
      <c r="F16" s="268">
        <f t="shared" si="0"/>
        <v>0</v>
      </c>
      <c r="G16" s="268">
        <f t="shared" si="0"/>
        <v>0</v>
      </c>
      <c r="H16" s="268">
        <f t="shared" si="0"/>
        <v>0</v>
      </c>
      <c r="I16" s="268">
        <f t="shared" si="0"/>
        <v>0</v>
      </c>
      <c r="J16" s="268">
        <f t="shared" si="0"/>
        <v>0</v>
      </c>
      <c r="K16" s="268">
        <f t="shared" si="0"/>
        <v>0</v>
      </c>
      <c r="L16" s="268">
        <f t="shared" si="0"/>
        <v>0</v>
      </c>
      <c r="M16" s="268">
        <f t="shared" si="0"/>
        <v>0</v>
      </c>
    </row>
    <row r="18" spans="1:13" ht="15.75" x14ac:dyDescent="0.2">
      <c r="A18" s="418"/>
      <c r="B18" s="418"/>
      <c r="C18" s="418"/>
      <c r="D18" s="418"/>
      <c r="E18" s="418"/>
      <c r="F18" s="418"/>
      <c r="G18" s="418"/>
      <c r="H18" s="418"/>
      <c r="I18" s="418"/>
      <c r="J18" s="418"/>
      <c r="K18" s="418"/>
      <c r="L18" s="418"/>
      <c r="M18" s="418"/>
    </row>
  </sheetData>
  <mergeCells count="5">
    <mergeCell ref="A5:A6"/>
    <mergeCell ref="A1:M1"/>
    <mergeCell ref="A2:M2"/>
    <mergeCell ref="A18:M18"/>
    <mergeCell ref="A16:B16"/>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T272"/>
  <sheetViews>
    <sheetView zoomScale="115" zoomScaleNormal="115" zoomScaleSheetLayoutView="75" workbookViewId="0">
      <selection activeCell="K16" sqref="K16"/>
    </sheetView>
  </sheetViews>
  <sheetFormatPr defaultColWidth="9.140625" defaultRowHeight="12.75" x14ac:dyDescent="0.2"/>
  <cols>
    <col min="1" max="1" width="4.140625" style="1" customWidth="1"/>
    <col min="2" max="2" width="20.140625" style="1" customWidth="1"/>
    <col min="3" max="5" width="14.42578125" style="1" customWidth="1"/>
    <col min="6" max="6" width="15.28515625" style="1" customWidth="1"/>
    <col min="7" max="7" width="16" style="1" customWidth="1"/>
    <col min="8" max="8" width="12.140625" style="125" customWidth="1"/>
    <col min="9" max="9" width="6.7109375" style="1" bestFit="1" customWidth="1"/>
    <col min="10" max="16384" width="9.140625" style="1"/>
  </cols>
  <sheetData>
    <row r="1" spans="1:20" ht="15.75" x14ac:dyDescent="0.2">
      <c r="A1" s="46"/>
      <c r="B1" s="46"/>
      <c r="C1" s="46"/>
      <c r="D1" s="46"/>
      <c r="E1" s="46"/>
      <c r="F1" s="46"/>
    </row>
    <row r="2" spans="1:20" ht="15.75" x14ac:dyDescent="0.2">
      <c r="A2" s="56" t="s">
        <v>182</v>
      </c>
      <c r="B2" s="56"/>
      <c r="C2" s="46"/>
      <c r="D2" s="46"/>
      <c r="E2" s="46"/>
      <c r="F2" s="46"/>
    </row>
    <row r="3" spans="1:20" ht="39" thickBot="1" x14ac:dyDescent="0.25">
      <c r="A3" s="441" t="s">
        <v>81</v>
      </c>
      <c r="B3" s="35" t="s">
        <v>17</v>
      </c>
      <c r="C3" s="35" t="s">
        <v>18</v>
      </c>
      <c r="D3" s="35" t="s">
        <v>19</v>
      </c>
      <c r="E3" s="35" t="s">
        <v>20</v>
      </c>
      <c r="F3" s="35" t="s">
        <v>61</v>
      </c>
      <c r="G3" s="35" t="s">
        <v>21</v>
      </c>
      <c r="H3" s="126"/>
    </row>
    <row r="4" spans="1:20" ht="15.75" thickBot="1" x14ac:dyDescent="0.25">
      <c r="A4" s="442"/>
      <c r="B4" s="38">
        <v>1</v>
      </c>
      <c r="C4" s="38">
        <v>2</v>
      </c>
      <c r="D4" s="38">
        <v>3</v>
      </c>
      <c r="E4" s="38">
        <v>4</v>
      </c>
      <c r="F4" s="38">
        <v>5</v>
      </c>
      <c r="G4" s="38">
        <v>6</v>
      </c>
      <c r="H4" s="127"/>
      <c r="I4" s="274"/>
      <c r="J4" s="254" t="s">
        <v>293</v>
      </c>
    </row>
    <row r="5" spans="1:20" ht="16.5" thickBot="1" x14ac:dyDescent="0.25">
      <c r="A5" s="443" t="s">
        <v>12</v>
      </c>
      <c r="B5" s="443"/>
      <c r="C5" s="443"/>
      <c r="D5" s="443"/>
      <c r="E5" s="443"/>
      <c r="F5" s="443"/>
      <c r="G5" s="443"/>
      <c r="H5" s="57"/>
      <c r="I5" s="274"/>
      <c r="J5" s="46" t="s">
        <v>294</v>
      </c>
      <c r="K5" s="58"/>
      <c r="L5" s="46"/>
      <c r="M5" s="46"/>
      <c r="N5" s="46"/>
      <c r="O5" s="46"/>
      <c r="P5" s="46"/>
    </row>
    <row r="6" spans="1:20" x14ac:dyDescent="0.2">
      <c r="A6" s="128">
        <v>1</v>
      </c>
      <c r="B6" s="59" t="s">
        <v>41</v>
      </c>
      <c r="C6" s="60"/>
      <c r="D6" s="60"/>
      <c r="E6" s="60"/>
      <c r="F6" s="61"/>
      <c r="G6" s="262">
        <f>+E6+F6</f>
        <v>0</v>
      </c>
      <c r="H6" s="62"/>
      <c r="I6" s="275"/>
    </row>
    <row r="7" spans="1:20" x14ac:dyDescent="0.2">
      <c r="A7" s="128">
        <v>2</v>
      </c>
      <c r="B7" s="59" t="s">
        <v>42</v>
      </c>
      <c r="C7" s="60"/>
      <c r="D7" s="60"/>
      <c r="E7" s="60"/>
      <c r="F7" s="61"/>
      <c r="G7" s="262">
        <f>+E7+F7</f>
        <v>0</v>
      </c>
      <c r="H7" s="62"/>
      <c r="I7" s="275" t="s">
        <v>297</v>
      </c>
      <c r="J7" s="275"/>
      <c r="K7" s="275"/>
      <c r="L7" s="275"/>
      <c r="M7" s="275"/>
      <c r="N7" s="275"/>
      <c r="O7" s="275"/>
      <c r="P7" s="275"/>
      <c r="Q7" s="275"/>
      <c r="R7" s="275"/>
      <c r="S7" s="275"/>
      <c r="T7" s="275"/>
    </row>
    <row r="8" spans="1:20" x14ac:dyDescent="0.2">
      <c r="A8" s="128">
        <v>3</v>
      </c>
      <c r="B8" s="59" t="s">
        <v>43</v>
      </c>
      <c r="C8" s="60"/>
      <c r="D8" s="63"/>
      <c r="E8" s="44"/>
      <c r="F8" s="61"/>
      <c r="G8" s="262">
        <f t="shared" ref="G8" si="0">+E8+F8</f>
        <v>0</v>
      </c>
      <c r="H8" s="62"/>
      <c r="I8" s="276" t="s">
        <v>295</v>
      </c>
      <c r="J8" s="275"/>
      <c r="K8" s="275"/>
      <c r="L8" s="275"/>
      <c r="M8" s="275"/>
      <c r="N8" s="275"/>
      <c r="O8" s="275"/>
      <c r="P8" s="275"/>
      <c r="Q8" s="275"/>
      <c r="R8" s="275"/>
      <c r="S8" s="275"/>
      <c r="T8" s="275"/>
    </row>
    <row r="9" spans="1:20" x14ac:dyDescent="0.2">
      <c r="A9" s="64"/>
      <c r="B9" s="445" t="s">
        <v>10</v>
      </c>
      <c r="C9" s="445"/>
      <c r="D9" s="445"/>
      <c r="E9" s="445"/>
      <c r="F9" s="445"/>
      <c r="G9" s="263">
        <f>SUM(G6:G8)</f>
        <v>0</v>
      </c>
      <c r="H9" s="62"/>
      <c r="I9" s="276" t="s">
        <v>296</v>
      </c>
      <c r="J9" s="275"/>
      <c r="K9" s="275"/>
      <c r="L9" s="275"/>
      <c r="M9" s="275"/>
      <c r="N9" s="275"/>
      <c r="O9" s="275"/>
      <c r="P9" s="275"/>
      <c r="Q9" s="275"/>
      <c r="R9" s="275"/>
      <c r="S9" s="275"/>
      <c r="T9" s="275"/>
    </row>
    <row r="10" spans="1:20" x14ac:dyDescent="0.2">
      <c r="A10" s="444" t="s">
        <v>55</v>
      </c>
      <c r="B10" s="444"/>
      <c r="C10" s="444"/>
      <c r="D10" s="444"/>
      <c r="E10" s="444"/>
      <c r="F10" s="444"/>
      <c r="G10" s="444"/>
      <c r="H10" s="65"/>
      <c r="J10" s="275"/>
      <c r="K10" s="275"/>
      <c r="L10" s="275"/>
      <c r="M10" s="275"/>
      <c r="N10" s="275"/>
      <c r="O10" s="275"/>
      <c r="P10" s="275"/>
      <c r="Q10" s="275"/>
      <c r="R10" s="275"/>
      <c r="S10" s="275"/>
      <c r="T10" s="275"/>
    </row>
    <row r="11" spans="1:20" x14ac:dyDescent="0.2">
      <c r="A11" s="128">
        <v>1</v>
      </c>
      <c r="B11" s="59" t="s">
        <v>41</v>
      </c>
      <c r="C11" s="60"/>
      <c r="D11" s="63"/>
      <c r="E11" s="61">
        <f>+C11*D11*12</f>
        <v>0</v>
      </c>
      <c r="F11" s="61">
        <f>+E11*$I$4</f>
        <v>0</v>
      </c>
      <c r="G11" s="262">
        <f>+E11+F11</f>
        <v>0</v>
      </c>
      <c r="H11" s="62"/>
    </row>
    <row r="12" spans="1:20" x14ac:dyDescent="0.2">
      <c r="A12" s="128">
        <v>2</v>
      </c>
      <c r="B12" s="59" t="s">
        <v>42</v>
      </c>
      <c r="C12" s="60"/>
      <c r="D12" s="63"/>
      <c r="E12" s="61">
        <f t="shared" ref="E12:E13" si="1">+C12*D12*12</f>
        <v>0</v>
      </c>
      <c r="F12" s="61">
        <f>+E12*$I$5</f>
        <v>0</v>
      </c>
      <c r="G12" s="262">
        <f t="shared" ref="G12:G13" si="2">+E12+F12</f>
        <v>0</v>
      </c>
      <c r="H12" s="62"/>
    </row>
    <row r="13" spans="1:20" x14ac:dyDescent="0.2">
      <c r="A13" s="128">
        <v>3</v>
      </c>
      <c r="B13" s="59" t="s">
        <v>43</v>
      </c>
      <c r="C13" s="60"/>
      <c r="D13" s="63"/>
      <c r="E13" s="61">
        <f t="shared" si="1"/>
        <v>0</v>
      </c>
      <c r="F13" s="61">
        <f>+E13*$I$5</f>
        <v>0</v>
      </c>
      <c r="G13" s="262">
        <f t="shared" si="2"/>
        <v>0</v>
      </c>
      <c r="H13" s="62"/>
    </row>
    <row r="14" spans="1:20" x14ac:dyDescent="0.2">
      <c r="A14" s="64"/>
      <c r="B14" s="445" t="s">
        <v>10</v>
      </c>
      <c r="C14" s="445"/>
      <c r="D14" s="445"/>
      <c r="E14" s="445"/>
      <c r="F14" s="445"/>
      <c r="G14" s="263">
        <f>SUM(G11:G13)</f>
        <v>0</v>
      </c>
      <c r="H14" s="62"/>
    </row>
    <row r="15" spans="1:20" x14ac:dyDescent="0.2">
      <c r="A15" s="444" t="s">
        <v>56</v>
      </c>
      <c r="B15" s="444"/>
      <c r="C15" s="444"/>
      <c r="D15" s="444"/>
      <c r="E15" s="444"/>
      <c r="F15" s="444"/>
      <c r="G15" s="444"/>
      <c r="H15" s="65"/>
    </row>
    <row r="16" spans="1:20" x14ac:dyDescent="0.2">
      <c r="A16" s="128">
        <v>1</v>
      </c>
      <c r="B16" s="59" t="s">
        <v>41</v>
      </c>
      <c r="C16" s="60"/>
      <c r="D16" s="63"/>
      <c r="E16" s="61">
        <f>+C16*D16*12</f>
        <v>0</v>
      </c>
      <c r="F16" s="61">
        <f>+E16*$I$4</f>
        <v>0</v>
      </c>
      <c r="G16" s="262">
        <f>+E16+F16</f>
        <v>0</v>
      </c>
      <c r="H16" s="62"/>
    </row>
    <row r="17" spans="1:8" x14ac:dyDescent="0.2">
      <c r="A17" s="128">
        <v>2</v>
      </c>
      <c r="B17" s="59" t="s">
        <v>42</v>
      </c>
      <c r="C17" s="60"/>
      <c r="D17" s="63"/>
      <c r="E17" s="61">
        <f t="shared" ref="E17:E18" si="3">+C17*D17*12</f>
        <v>0</v>
      </c>
      <c r="F17" s="61">
        <f>+E17*$I$5</f>
        <v>0</v>
      </c>
      <c r="G17" s="262">
        <f t="shared" ref="G17:G18" si="4">+E17+F17</f>
        <v>0</v>
      </c>
      <c r="H17" s="62"/>
    </row>
    <row r="18" spans="1:8" x14ac:dyDescent="0.2">
      <c r="A18" s="128">
        <v>3</v>
      </c>
      <c r="B18" s="59" t="s">
        <v>43</v>
      </c>
      <c r="C18" s="60"/>
      <c r="D18" s="63"/>
      <c r="E18" s="61">
        <f t="shared" si="3"/>
        <v>0</v>
      </c>
      <c r="F18" s="61">
        <f>+E18*$I$5</f>
        <v>0</v>
      </c>
      <c r="G18" s="262">
        <f t="shared" si="4"/>
        <v>0</v>
      </c>
      <c r="H18" s="62"/>
    </row>
    <row r="19" spans="1:8" x14ac:dyDescent="0.2">
      <c r="A19" s="64"/>
      <c r="B19" s="445" t="s">
        <v>10</v>
      </c>
      <c r="C19" s="445"/>
      <c r="D19" s="445"/>
      <c r="E19" s="445"/>
      <c r="F19" s="445"/>
      <c r="G19" s="263">
        <f>SUM(G16:G18)</f>
        <v>0</v>
      </c>
      <c r="H19" s="62"/>
    </row>
    <row r="20" spans="1:8" x14ac:dyDescent="0.2">
      <c r="A20" s="444" t="s">
        <v>57</v>
      </c>
      <c r="B20" s="444"/>
      <c r="C20" s="444"/>
      <c r="D20" s="444"/>
      <c r="E20" s="444"/>
      <c r="F20" s="444"/>
      <c r="G20" s="444"/>
      <c r="H20" s="65"/>
    </row>
    <row r="21" spans="1:8" x14ac:dyDescent="0.2">
      <c r="A21" s="128">
        <v>1</v>
      </c>
      <c r="B21" s="59" t="s">
        <v>41</v>
      </c>
      <c r="C21" s="60"/>
      <c r="D21" s="63"/>
      <c r="E21" s="61">
        <f>+C21*D21*12</f>
        <v>0</v>
      </c>
      <c r="F21" s="61">
        <f>+E21*$I$4</f>
        <v>0</v>
      </c>
      <c r="G21" s="262">
        <f>+E21+F21</f>
        <v>0</v>
      </c>
      <c r="H21" s="62"/>
    </row>
    <row r="22" spans="1:8" x14ac:dyDescent="0.2">
      <c r="A22" s="128">
        <v>2</v>
      </c>
      <c r="B22" s="59" t="s">
        <v>42</v>
      </c>
      <c r="C22" s="60"/>
      <c r="D22" s="63"/>
      <c r="E22" s="61">
        <f t="shared" ref="E22:E23" si="5">+C22*D22*12</f>
        <v>0</v>
      </c>
      <c r="F22" s="61">
        <f>+E22*$I$5</f>
        <v>0</v>
      </c>
      <c r="G22" s="262">
        <f t="shared" ref="G22:G23" si="6">+E22+F22</f>
        <v>0</v>
      </c>
      <c r="H22" s="62"/>
    </row>
    <row r="23" spans="1:8" x14ac:dyDescent="0.2">
      <c r="A23" s="128">
        <v>3</v>
      </c>
      <c r="B23" s="59" t="s">
        <v>43</v>
      </c>
      <c r="C23" s="60"/>
      <c r="D23" s="63"/>
      <c r="E23" s="61">
        <f t="shared" si="5"/>
        <v>0</v>
      </c>
      <c r="F23" s="61">
        <f>+E23*$I$5</f>
        <v>0</v>
      </c>
      <c r="G23" s="262">
        <f t="shared" si="6"/>
        <v>0</v>
      </c>
      <c r="H23" s="62"/>
    </row>
    <row r="24" spans="1:8" x14ac:dyDescent="0.2">
      <c r="A24" s="64"/>
      <c r="B24" s="445" t="s">
        <v>10</v>
      </c>
      <c r="C24" s="445"/>
      <c r="D24" s="445"/>
      <c r="E24" s="445"/>
      <c r="F24" s="445"/>
      <c r="G24" s="263">
        <f>SUM(G21:G23)</f>
        <v>0</v>
      </c>
      <c r="H24" s="62"/>
    </row>
    <row r="25" spans="1:8" x14ac:dyDescent="0.2">
      <c r="A25" s="444" t="s">
        <v>58</v>
      </c>
      <c r="B25" s="444"/>
      <c r="C25" s="444"/>
      <c r="D25" s="444"/>
      <c r="E25" s="444"/>
      <c r="F25" s="444"/>
      <c r="G25" s="444"/>
      <c r="H25" s="65"/>
    </row>
    <row r="26" spans="1:8" x14ac:dyDescent="0.2">
      <c r="A26" s="128">
        <v>1</v>
      </c>
      <c r="B26" s="59" t="s">
        <v>41</v>
      </c>
      <c r="C26" s="60"/>
      <c r="D26" s="63"/>
      <c r="E26" s="61">
        <f>+C26*D26*12</f>
        <v>0</v>
      </c>
      <c r="F26" s="61">
        <f>+E26*$I$4</f>
        <v>0</v>
      </c>
      <c r="G26" s="262">
        <f>+E26+F26</f>
        <v>0</v>
      </c>
      <c r="H26" s="62"/>
    </row>
    <row r="27" spans="1:8" x14ac:dyDescent="0.2">
      <c r="A27" s="128">
        <v>2</v>
      </c>
      <c r="B27" s="59" t="s">
        <v>42</v>
      </c>
      <c r="C27" s="60"/>
      <c r="D27" s="63"/>
      <c r="E27" s="61">
        <f t="shared" ref="E27:E28" si="7">+C27*D27*12</f>
        <v>0</v>
      </c>
      <c r="F27" s="61">
        <f>+E27*$I$5</f>
        <v>0</v>
      </c>
      <c r="G27" s="262">
        <f t="shared" ref="G27:G28" si="8">+E27+F27</f>
        <v>0</v>
      </c>
      <c r="H27" s="62"/>
    </row>
    <row r="28" spans="1:8" x14ac:dyDescent="0.2">
      <c r="A28" s="128">
        <v>3</v>
      </c>
      <c r="B28" s="59" t="s">
        <v>43</v>
      </c>
      <c r="C28" s="60"/>
      <c r="D28" s="63"/>
      <c r="E28" s="61">
        <f t="shared" si="7"/>
        <v>0</v>
      </c>
      <c r="F28" s="61">
        <f>+E28*$I$5</f>
        <v>0</v>
      </c>
      <c r="G28" s="262">
        <f t="shared" si="8"/>
        <v>0</v>
      </c>
      <c r="H28" s="62"/>
    </row>
    <row r="29" spans="1:8" x14ac:dyDescent="0.2">
      <c r="A29" s="64"/>
      <c r="B29" s="445" t="s">
        <v>10</v>
      </c>
      <c r="C29" s="445"/>
      <c r="D29" s="445"/>
      <c r="E29" s="445"/>
      <c r="F29" s="445"/>
      <c r="G29" s="263">
        <f>SUM(G26:G28)</f>
        <v>0</v>
      </c>
      <c r="H29" s="62"/>
    </row>
    <row r="30" spans="1:8" x14ac:dyDescent="0.2">
      <c r="A30" s="444" t="s">
        <v>59</v>
      </c>
      <c r="B30" s="444"/>
      <c r="C30" s="444"/>
      <c r="D30" s="444"/>
      <c r="E30" s="444"/>
      <c r="F30" s="444"/>
      <c r="G30" s="444"/>
      <c r="H30" s="65"/>
    </row>
    <row r="31" spans="1:8" x14ac:dyDescent="0.2">
      <c r="A31" s="128">
        <v>1</v>
      </c>
      <c r="B31" s="59" t="s">
        <v>41</v>
      </c>
      <c r="C31" s="60"/>
      <c r="D31" s="63"/>
      <c r="E31" s="61">
        <f>+C31*D31*12</f>
        <v>0</v>
      </c>
      <c r="F31" s="61">
        <f>+E31*$I$4</f>
        <v>0</v>
      </c>
      <c r="G31" s="262">
        <f>+E31+F31</f>
        <v>0</v>
      </c>
      <c r="H31" s="62"/>
    </row>
    <row r="32" spans="1:8" x14ac:dyDescent="0.2">
      <c r="A32" s="128">
        <v>2</v>
      </c>
      <c r="B32" s="59" t="s">
        <v>42</v>
      </c>
      <c r="C32" s="60"/>
      <c r="D32" s="63"/>
      <c r="E32" s="61">
        <f t="shared" ref="E32:E33" si="9">+C32*D32*12</f>
        <v>0</v>
      </c>
      <c r="F32" s="61">
        <f>+E32*$I$5</f>
        <v>0</v>
      </c>
      <c r="G32" s="262">
        <f t="shared" ref="G32:G33" si="10">+E32+F32</f>
        <v>0</v>
      </c>
      <c r="H32" s="62"/>
    </row>
    <row r="33" spans="1:8" x14ac:dyDescent="0.2">
      <c r="A33" s="128">
        <v>3</v>
      </c>
      <c r="B33" s="59" t="s">
        <v>43</v>
      </c>
      <c r="C33" s="60"/>
      <c r="D33" s="63"/>
      <c r="E33" s="61">
        <f t="shared" si="9"/>
        <v>0</v>
      </c>
      <c r="F33" s="61">
        <f>+E33*$I$5</f>
        <v>0</v>
      </c>
      <c r="G33" s="262">
        <f t="shared" si="10"/>
        <v>0</v>
      </c>
      <c r="H33" s="62"/>
    </row>
    <row r="34" spans="1:8" x14ac:dyDescent="0.2">
      <c r="A34" s="64"/>
      <c r="B34" s="445" t="s">
        <v>10</v>
      </c>
      <c r="C34" s="445"/>
      <c r="D34" s="445"/>
      <c r="E34" s="445"/>
      <c r="F34" s="445"/>
      <c r="G34" s="263">
        <f>SUM(G31:G33)</f>
        <v>0</v>
      </c>
      <c r="H34" s="62"/>
    </row>
    <row r="35" spans="1:8" x14ac:dyDescent="0.2">
      <c r="A35" s="444" t="s">
        <v>74</v>
      </c>
      <c r="B35" s="444"/>
      <c r="C35" s="444"/>
      <c r="D35" s="444"/>
      <c r="E35" s="444"/>
      <c r="F35" s="444"/>
      <c r="G35" s="444"/>
      <c r="H35" s="65"/>
    </row>
    <row r="36" spans="1:8" x14ac:dyDescent="0.2">
      <c r="A36" s="128">
        <v>1</v>
      </c>
      <c r="B36" s="59" t="s">
        <v>41</v>
      </c>
      <c r="C36" s="60"/>
      <c r="D36" s="63"/>
      <c r="E36" s="61">
        <f>+C36*D36*12</f>
        <v>0</v>
      </c>
      <c r="F36" s="61">
        <f>+E36*$I$4</f>
        <v>0</v>
      </c>
      <c r="G36" s="262">
        <f>+E36+F36</f>
        <v>0</v>
      </c>
      <c r="H36" s="62"/>
    </row>
    <row r="37" spans="1:8" x14ac:dyDescent="0.2">
      <c r="A37" s="128">
        <v>2</v>
      </c>
      <c r="B37" s="59" t="s">
        <v>42</v>
      </c>
      <c r="C37" s="60"/>
      <c r="D37" s="63"/>
      <c r="E37" s="61">
        <f t="shared" ref="E37:E38" si="11">+C37*D37*12</f>
        <v>0</v>
      </c>
      <c r="F37" s="61">
        <f>+E37*$I$5</f>
        <v>0</v>
      </c>
      <c r="G37" s="262">
        <f t="shared" ref="G37:G38" si="12">+E37+F37</f>
        <v>0</v>
      </c>
      <c r="H37" s="62"/>
    </row>
    <row r="38" spans="1:8" x14ac:dyDescent="0.2">
      <c r="A38" s="128">
        <v>3</v>
      </c>
      <c r="B38" s="59" t="s">
        <v>43</v>
      </c>
      <c r="C38" s="60"/>
      <c r="D38" s="63"/>
      <c r="E38" s="61">
        <f t="shared" si="11"/>
        <v>0</v>
      </c>
      <c r="F38" s="61">
        <f>+E38*$I$5</f>
        <v>0</v>
      </c>
      <c r="G38" s="262">
        <f t="shared" si="12"/>
        <v>0</v>
      </c>
      <c r="H38" s="62"/>
    </row>
    <row r="39" spans="1:8" x14ac:dyDescent="0.2">
      <c r="A39" s="64"/>
      <c r="B39" s="445" t="s">
        <v>10</v>
      </c>
      <c r="C39" s="445"/>
      <c r="D39" s="445"/>
      <c r="E39" s="445"/>
      <c r="F39" s="445"/>
      <c r="G39" s="263">
        <f>SUM(G36:G38)</f>
        <v>0</v>
      </c>
      <c r="H39" s="62"/>
    </row>
    <row r="40" spans="1:8" ht="27" customHeight="1" x14ac:dyDescent="0.2">
      <c r="A40" s="444" t="s">
        <v>75</v>
      </c>
      <c r="B40" s="444"/>
      <c r="C40" s="444"/>
      <c r="D40" s="444"/>
      <c r="E40" s="444"/>
      <c r="F40" s="444"/>
      <c r="G40" s="444"/>
      <c r="H40" s="65"/>
    </row>
    <row r="41" spans="1:8" x14ac:dyDescent="0.2">
      <c r="A41" s="128">
        <v>1</v>
      </c>
      <c r="B41" s="59" t="s">
        <v>41</v>
      </c>
      <c r="C41" s="60"/>
      <c r="D41" s="63"/>
      <c r="E41" s="61">
        <f>+C41*D41*12</f>
        <v>0</v>
      </c>
      <c r="F41" s="61">
        <f>+E41*$I$4</f>
        <v>0</v>
      </c>
      <c r="G41" s="262">
        <f>+E41+F41</f>
        <v>0</v>
      </c>
      <c r="H41" s="62"/>
    </row>
    <row r="42" spans="1:8" x14ac:dyDescent="0.2">
      <c r="A42" s="128">
        <v>2</v>
      </c>
      <c r="B42" s="59" t="s">
        <v>42</v>
      </c>
      <c r="C42" s="60"/>
      <c r="D42" s="63"/>
      <c r="E42" s="61">
        <f t="shared" ref="E42:E43" si="13">+C42*D42*12</f>
        <v>0</v>
      </c>
      <c r="F42" s="61">
        <f>+E42*$I$5</f>
        <v>0</v>
      </c>
      <c r="G42" s="262">
        <f t="shared" ref="G42:G43" si="14">+E42+F42</f>
        <v>0</v>
      </c>
      <c r="H42" s="62"/>
    </row>
    <row r="43" spans="1:8" x14ac:dyDescent="0.2">
      <c r="A43" s="128">
        <v>3</v>
      </c>
      <c r="B43" s="59" t="s">
        <v>43</v>
      </c>
      <c r="C43" s="60"/>
      <c r="D43" s="63"/>
      <c r="E43" s="61">
        <f t="shared" si="13"/>
        <v>0</v>
      </c>
      <c r="F43" s="61">
        <f>+E43*$I$5</f>
        <v>0</v>
      </c>
      <c r="G43" s="262">
        <f t="shared" si="14"/>
        <v>0</v>
      </c>
      <c r="H43" s="62"/>
    </row>
    <row r="44" spans="1:8" x14ac:dyDescent="0.2">
      <c r="A44" s="64"/>
      <c r="B44" s="445" t="s">
        <v>10</v>
      </c>
      <c r="C44" s="445"/>
      <c r="D44" s="445"/>
      <c r="E44" s="445"/>
      <c r="F44" s="445"/>
      <c r="G44" s="263">
        <f>SUM(G41:G43)</f>
        <v>0</v>
      </c>
      <c r="H44" s="62"/>
    </row>
    <row r="45" spans="1:8" x14ac:dyDescent="0.2">
      <c r="A45" s="444" t="s">
        <v>76</v>
      </c>
      <c r="B45" s="444"/>
      <c r="C45" s="444"/>
      <c r="D45" s="444"/>
      <c r="E45" s="444"/>
      <c r="F45" s="444"/>
      <c r="G45" s="444"/>
      <c r="H45" s="65"/>
    </row>
    <row r="46" spans="1:8" x14ac:dyDescent="0.2">
      <c r="A46" s="128">
        <v>1</v>
      </c>
      <c r="B46" s="59" t="s">
        <v>41</v>
      </c>
      <c r="C46" s="60"/>
      <c r="D46" s="63"/>
      <c r="E46" s="61">
        <f>+C46*D46*12</f>
        <v>0</v>
      </c>
      <c r="F46" s="61">
        <f>+E46*$I$4</f>
        <v>0</v>
      </c>
      <c r="G46" s="262">
        <f>+E46+F46</f>
        <v>0</v>
      </c>
      <c r="H46" s="62"/>
    </row>
    <row r="47" spans="1:8" x14ac:dyDescent="0.2">
      <c r="A47" s="128">
        <v>2</v>
      </c>
      <c r="B47" s="59" t="s">
        <v>42</v>
      </c>
      <c r="C47" s="60"/>
      <c r="D47" s="63"/>
      <c r="E47" s="61">
        <f t="shared" ref="E47:E48" si="15">+C47*D47*12</f>
        <v>0</v>
      </c>
      <c r="F47" s="61">
        <f>+E47*$I$5</f>
        <v>0</v>
      </c>
      <c r="G47" s="262">
        <f t="shared" ref="G47:G48" si="16">+E47+F47</f>
        <v>0</v>
      </c>
      <c r="H47" s="62"/>
    </row>
    <row r="48" spans="1:8" x14ac:dyDescent="0.2">
      <c r="A48" s="128">
        <v>3</v>
      </c>
      <c r="B48" s="59" t="s">
        <v>43</v>
      </c>
      <c r="C48" s="60"/>
      <c r="D48" s="63"/>
      <c r="E48" s="61">
        <f t="shared" si="15"/>
        <v>0</v>
      </c>
      <c r="F48" s="61">
        <f>+E48*$I$5</f>
        <v>0</v>
      </c>
      <c r="G48" s="262">
        <f t="shared" si="16"/>
        <v>0</v>
      </c>
      <c r="H48" s="62"/>
    </row>
    <row r="49" spans="1:8" x14ac:dyDescent="0.2">
      <c r="A49" s="64"/>
      <c r="B49" s="445" t="s">
        <v>10</v>
      </c>
      <c r="C49" s="445"/>
      <c r="D49" s="445"/>
      <c r="E49" s="445"/>
      <c r="F49" s="445"/>
      <c r="G49" s="263">
        <f>SUM(G46:G48)</f>
        <v>0</v>
      </c>
      <c r="H49" s="62"/>
    </row>
    <row r="50" spans="1:8" x14ac:dyDescent="0.2">
      <c r="A50" s="444" t="s">
        <v>77</v>
      </c>
      <c r="B50" s="444"/>
      <c r="C50" s="444"/>
      <c r="D50" s="444"/>
      <c r="E50" s="444"/>
      <c r="F50" s="444"/>
      <c r="G50" s="444"/>
      <c r="H50" s="65"/>
    </row>
    <row r="51" spans="1:8" x14ac:dyDescent="0.2">
      <c r="A51" s="128">
        <v>1</v>
      </c>
      <c r="B51" s="59" t="s">
        <v>41</v>
      </c>
      <c r="C51" s="60"/>
      <c r="D51" s="63"/>
      <c r="E51" s="61">
        <f>+C51*D51*12</f>
        <v>0</v>
      </c>
      <c r="F51" s="61">
        <f>+E51*$I$4</f>
        <v>0</v>
      </c>
      <c r="G51" s="262">
        <f>+E51+F51</f>
        <v>0</v>
      </c>
      <c r="H51" s="62"/>
    </row>
    <row r="52" spans="1:8" x14ac:dyDescent="0.2">
      <c r="A52" s="128">
        <v>2</v>
      </c>
      <c r="B52" s="59" t="s">
        <v>42</v>
      </c>
      <c r="C52" s="60"/>
      <c r="D52" s="63"/>
      <c r="E52" s="61">
        <f t="shared" ref="E52:E53" si="17">+C52*D52*12</f>
        <v>0</v>
      </c>
      <c r="F52" s="61">
        <f>+E52*$I$5</f>
        <v>0</v>
      </c>
      <c r="G52" s="262">
        <f t="shared" ref="G52:G53" si="18">+E52+F52</f>
        <v>0</v>
      </c>
      <c r="H52" s="62"/>
    </row>
    <row r="53" spans="1:8" x14ac:dyDescent="0.2">
      <c r="A53" s="128">
        <v>3</v>
      </c>
      <c r="B53" s="59" t="s">
        <v>43</v>
      </c>
      <c r="C53" s="60"/>
      <c r="D53" s="63"/>
      <c r="E53" s="61">
        <f t="shared" si="17"/>
        <v>0</v>
      </c>
      <c r="F53" s="61">
        <f>+E53*$I$5</f>
        <v>0</v>
      </c>
      <c r="G53" s="262">
        <f t="shared" si="18"/>
        <v>0</v>
      </c>
      <c r="H53" s="62"/>
    </row>
    <row r="54" spans="1:8" x14ac:dyDescent="0.2">
      <c r="A54" s="64"/>
      <c r="B54" s="445" t="s">
        <v>10</v>
      </c>
      <c r="C54" s="445"/>
      <c r="D54" s="445"/>
      <c r="E54" s="445"/>
      <c r="F54" s="445"/>
      <c r="G54" s="263">
        <f>SUM(G51:G53)</f>
        <v>0</v>
      </c>
      <c r="H54" s="62"/>
    </row>
    <row r="55" spans="1:8" x14ac:dyDescent="0.2">
      <c r="A55" s="444" t="s">
        <v>78</v>
      </c>
      <c r="B55" s="444"/>
      <c r="C55" s="444"/>
      <c r="D55" s="444"/>
      <c r="E55" s="444"/>
      <c r="F55" s="444"/>
      <c r="G55" s="444"/>
      <c r="H55" s="65"/>
    </row>
    <row r="56" spans="1:8" x14ac:dyDescent="0.2">
      <c r="A56" s="128">
        <v>1</v>
      </c>
      <c r="B56" s="59" t="s">
        <v>41</v>
      </c>
      <c r="C56" s="60"/>
      <c r="D56" s="63"/>
      <c r="E56" s="61">
        <f>+C56*D56*12</f>
        <v>0</v>
      </c>
      <c r="F56" s="61">
        <f>+E56*$I$4</f>
        <v>0</v>
      </c>
      <c r="G56" s="262">
        <f>+E56+F56</f>
        <v>0</v>
      </c>
      <c r="H56" s="62"/>
    </row>
    <row r="57" spans="1:8" x14ac:dyDescent="0.2">
      <c r="A57" s="128">
        <v>2</v>
      </c>
      <c r="B57" s="59" t="s">
        <v>42</v>
      </c>
      <c r="C57" s="60"/>
      <c r="D57" s="63"/>
      <c r="E57" s="61">
        <f t="shared" ref="E57:E58" si="19">+C57*D57*12</f>
        <v>0</v>
      </c>
      <c r="F57" s="61">
        <f>+E57*$I$5</f>
        <v>0</v>
      </c>
      <c r="G57" s="262">
        <f t="shared" ref="G57:G58" si="20">+E57+F57</f>
        <v>0</v>
      </c>
      <c r="H57" s="62"/>
    </row>
    <row r="58" spans="1:8" x14ac:dyDescent="0.2">
      <c r="A58" s="128">
        <v>3</v>
      </c>
      <c r="B58" s="59" t="s">
        <v>43</v>
      </c>
      <c r="C58" s="60"/>
      <c r="D58" s="63"/>
      <c r="E58" s="61">
        <f t="shared" si="19"/>
        <v>0</v>
      </c>
      <c r="F58" s="61">
        <f>+E58*$I$5</f>
        <v>0</v>
      </c>
      <c r="G58" s="262">
        <f t="shared" si="20"/>
        <v>0</v>
      </c>
      <c r="H58" s="62"/>
    </row>
    <row r="59" spans="1:8" x14ac:dyDescent="0.2">
      <c r="A59" s="64"/>
      <c r="B59" s="445" t="s">
        <v>10</v>
      </c>
      <c r="C59" s="445"/>
      <c r="D59" s="445"/>
      <c r="E59" s="445"/>
      <c r="F59" s="445"/>
      <c r="G59" s="263">
        <f>SUM(G56:G58)</f>
        <v>0</v>
      </c>
      <c r="H59" s="65"/>
    </row>
    <row r="60" spans="1:8" x14ac:dyDescent="0.2">
      <c r="A60" s="66"/>
      <c r="B60" s="67"/>
      <c r="C60" s="67"/>
      <c r="D60" s="67"/>
      <c r="E60" s="67"/>
      <c r="F60" s="67"/>
      <c r="G60" s="67"/>
      <c r="H60" s="57"/>
    </row>
    <row r="61" spans="1:8" ht="46.5" customHeight="1" x14ac:dyDescent="0.2">
      <c r="A61" s="66"/>
      <c r="B61" s="404" t="s">
        <v>205</v>
      </c>
      <c r="C61" s="404"/>
      <c r="D61" s="404"/>
      <c r="E61" s="404"/>
      <c r="F61" s="404"/>
      <c r="G61" s="404"/>
      <c r="H61" s="404"/>
    </row>
    <row r="62" spans="1:8" ht="15.75" x14ac:dyDescent="0.2">
      <c r="A62" s="66"/>
      <c r="B62" s="404" t="s">
        <v>206</v>
      </c>
      <c r="C62" s="404"/>
      <c r="D62" s="404"/>
      <c r="E62" s="404"/>
      <c r="F62" s="404"/>
      <c r="G62" s="404"/>
      <c r="H62" s="404"/>
    </row>
    <row r="63" spans="1:8" ht="15.75" x14ac:dyDescent="0.2">
      <c r="A63" s="37"/>
      <c r="B63" s="404" t="s">
        <v>207</v>
      </c>
      <c r="C63" s="404"/>
      <c r="D63" s="404"/>
      <c r="E63" s="404"/>
      <c r="F63" s="404"/>
      <c r="G63" s="404"/>
      <c r="H63" s="404"/>
    </row>
    <row r="64" spans="1:8" ht="32.25" customHeight="1" x14ac:dyDescent="0.2">
      <c r="A64" s="37"/>
      <c r="B64" s="404" t="s">
        <v>210</v>
      </c>
      <c r="C64" s="404"/>
      <c r="D64" s="404"/>
      <c r="E64" s="404"/>
      <c r="F64" s="404"/>
      <c r="G64" s="404"/>
      <c r="H64" s="404"/>
    </row>
    <row r="65" spans="1:8" ht="15.75" x14ac:dyDescent="0.2">
      <c r="A65" s="37"/>
      <c r="B65" s="404" t="s">
        <v>208</v>
      </c>
      <c r="C65" s="404"/>
      <c r="D65" s="404"/>
      <c r="E65" s="404"/>
      <c r="F65" s="404"/>
      <c r="G65" s="404"/>
      <c r="H65" s="404"/>
    </row>
    <row r="66" spans="1:8" ht="32.25" customHeight="1" x14ac:dyDescent="0.2">
      <c r="A66" s="52"/>
      <c r="B66" s="404" t="s">
        <v>209</v>
      </c>
      <c r="C66" s="404"/>
      <c r="D66" s="404"/>
      <c r="E66" s="404"/>
      <c r="F66" s="404"/>
      <c r="G66" s="404"/>
      <c r="H66" s="404"/>
    </row>
    <row r="67" spans="1:8" ht="15.75" x14ac:dyDescent="0.2">
      <c r="A67" s="68"/>
      <c r="B67" s="404" t="s">
        <v>211</v>
      </c>
      <c r="C67" s="404"/>
      <c r="D67" s="404"/>
      <c r="E67" s="404"/>
      <c r="F67" s="404"/>
      <c r="G67" s="404"/>
      <c r="H67" s="404"/>
    </row>
    <row r="68" spans="1:8" ht="27" customHeight="1" x14ac:dyDescent="0.2"/>
    <row r="69" spans="1:8" ht="15.75" x14ac:dyDescent="0.2">
      <c r="A69" s="66"/>
      <c r="B69" s="404" t="s">
        <v>121</v>
      </c>
      <c r="C69" s="404"/>
      <c r="D69" s="404"/>
      <c r="E69" s="404"/>
      <c r="F69" s="404"/>
      <c r="G69" s="404"/>
      <c r="H69" s="404"/>
    </row>
    <row r="78" spans="1:8" ht="27" customHeight="1" x14ac:dyDescent="0.2"/>
    <row r="80" spans="1:8" ht="27" customHeight="1" x14ac:dyDescent="0.2"/>
    <row r="88" ht="27" customHeight="1" x14ac:dyDescent="0.2"/>
    <row r="106" ht="27" customHeight="1" x14ac:dyDescent="0.2"/>
    <row r="112" ht="27" customHeight="1" x14ac:dyDescent="0.2"/>
    <row r="114" ht="27" customHeight="1" x14ac:dyDescent="0.2"/>
    <row r="126" ht="27" customHeight="1" x14ac:dyDescent="0.2"/>
    <row r="130" ht="27" customHeight="1" x14ac:dyDescent="0.2"/>
    <row r="140" ht="27" customHeight="1" x14ac:dyDescent="0.2"/>
    <row r="156" ht="27" customHeight="1" x14ac:dyDescent="0.2"/>
    <row r="158" ht="27" customHeight="1" x14ac:dyDescent="0.2"/>
    <row r="162" ht="27" customHeight="1" x14ac:dyDescent="0.2"/>
    <row r="164" ht="27" customHeight="1" x14ac:dyDescent="0.2"/>
    <row r="170" ht="27" customHeight="1" x14ac:dyDescent="0.2"/>
    <row r="180" ht="27" customHeight="1" x14ac:dyDescent="0.2"/>
    <row r="190" ht="27" customHeight="1" x14ac:dyDescent="0.2"/>
    <row r="212" ht="27" customHeight="1" x14ac:dyDescent="0.2"/>
    <row r="226" ht="27" customHeight="1" x14ac:dyDescent="0.2"/>
    <row r="238" ht="39.75" customHeight="1" x14ac:dyDescent="0.2"/>
    <row r="240" ht="27" customHeight="1" x14ac:dyDescent="0.2"/>
    <row r="246" ht="27" customHeight="1" x14ac:dyDescent="0.2"/>
    <row r="248" ht="27" customHeight="1" x14ac:dyDescent="0.2"/>
    <row r="250" ht="27" customHeight="1" x14ac:dyDescent="0.2"/>
    <row r="252" ht="27" customHeight="1" x14ac:dyDescent="0.2"/>
    <row r="260" ht="27" customHeight="1" x14ac:dyDescent="0.2"/>
    <row r="264" ht="27" customHeight="1" x14ac:dyDescent="0.2"/>
    <row r="268" ht="27" customHeight="1" x14ac:dyDescent="0.2"/>
    <row r="272" ht="27" customHeight="1" x14ac:dyDescent="0.2"/>
  </sheetData>
  <mergeCells count="31">
    <mergeCell ref="B69:H69"/>
    <mergeCell ref="B61:H61"/>
    <mergeCell ref="B63:H63"/>
    <mergeCell ref="B64:H64"/>
    <mergeCell ref="B65:H65"/>
    <mergeCell ref="B67:H67"/>
    <mergeCell ref="B62:H62"/>
    <mergeCell ref="B66:H66"/>
    <mergeCell ref="A45:G45"/>
    <mergeCell ref="A40:G40"/>
    <mergeCell ref="B39:F39"/>
    <mergeCell ref="B44:F44"/>
    <mergeCell ref="B59:F59"/>
    <mergeCell ref="A50:G50"/>
    <mergeCell ref="A55:G55"/>
    <mergeCell ref="A3:A4"/>
    <mergeCell ref="A5:G5"/>
    <mergeCell ref="A20:G20"/>
    <mergeCell ref="B49:F49"/>
    <mergeCell ref="B54:F54"/>
    <mergeCell ref="A15:G15"/>
    <mergeCell ref="B9:F9"/>
    <mergeCell ref="B14:F14"/>
    <mergeCell ref="B19:F19"/>
    <mergeCell ref="B24:F24"/>
    <mergeCell ref="B29:F29"/>
    <mergeCell ref="A35:G35"/>
    <mergeCell ref="B34:F34"/>
    <mergeCell ref="A10:G10"/>
    <mergeCell ref="A30:G30"/>
    <mergeCell ref="A25:G25"/>
  </mergeCells>
  <phoneticPr fontId="3" type="noConversion"/>
  <conditionalFormatting sqref="G14">
    <cfRule type="cellIs" dxfId="12" priority="19" stopIfTrue="1" operator="notEqual">
      <formula>#REF!</formula>
    </cfRule>
  </conditionalFormatting>
  <conditionalFormatting sqref="G24">
    <cfRule type="cellIs" dxfId="11" priority="9" stopIfTrue="1" operator="notEqual">
      <formula>#REF!</formula>
    </cfRule>
  </conditionalFormatting>
  <conditionalFormatting sqref="G19">
    <cfRule type="cellIs" dxfId="10" priority="10" stopIfTrue="1" operator="notEqual">
      <formula>#REF!</formula>
    </cfRule>
  </conditionalFormatting>
  <conditionalFormatting sqref="G29">
    <cfRule type="cellIs" dxfId="9" priority="8" stopIfTrue="1" operator="notEqual">
      <formula>#REF!</formula>
    </cfRule>
  </conditionalFormatting>
  <conditionalFormatting sqref="G34">
    <cfRule type="cellIs" dxfId="8" priority="7" stopIfTrue="1" operator="notEqual">
      <formula>#REF!</formula>
    </cfRule>
  </conditionalFormatting>
  <conditionalFormatting sqref="G39">
    <cfRule type="cellIs" dxfId="7" priority="6" stopIfTrue="1" operator="notEqual">
      <formula>#REF!</formula>
    </cfRule>
  </conditionalFormatting>
  <conditionalFormatting sqref="G44">
    <cfRule type="cellIs" dxfId="6" priority="5" stopIfTrue="1" operator="notEqual">
      <formula>#REF!</formula>
    </cfRule>
  </conditionalFormatting>
  <conditionalFormatting sqref="G49">
    <cfRule type="cellIs" dxfId="5" priority="4" stopIfTrue="1" operator="notEqual">
      <formula>#REF!</formula>
    </cfRule>
  </conditionalFormatting>
  <conditionalFormatting sqref="G54">
    <cfRule type="cellIs" dxfId="4" priority="3" stopIfTrue="1" operator="notEqual">
      <formula>#REF!</formula>
    </cfRule>
  </conditionalFormatting>
  <conditionalFormatting sqref="G59">
    <cfRule type="cellIs" dxfId="3" priority="2" stopIfTrue="1" operator="notEqual">
      <formula>#REF!</formula>
    </cfRule>
  </conditionalFormatting>
  <conditionalFormatting sqref="G9">
    <cfRule type="cellIs" dxfId="2" priority="1" stopIfTrue="1" operator="notEqual">
      <formula>#REF!</formula>
    </cfRule>
  </conditionalFormatting>
  <hyperlinks>
    <hyperlink ref="I8" r:id="rId1"/>
    <hyperlink ref="I9" r:id="rId2"/>
  </hyperlinks>
  <printOptions horizontalCentered="1" verticalCentered="1"/>
  <pageMargins left="0.43307086614173229" right="0.35433070866141736" top="0.98425196850393704" bottom="0.98425196850393704" header="0.51181102362204722" footer="0.51181102362204722"/>
  <pageSetup paperSize="9" scale="87" orientation="portrait"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12</vt:i4>
      </vt:variant>
    </vt:vector>
  </HeadingPairs>
  <TitlesOfParts>
    <vt:vector size="29" baseType="lpstr">
      <vt:lpstr>Обща информация</vt:lpstr>
      <vt:lpstr>T1</vt:lpstr>
      <vt:lpstr>Т1А</vt:lpstr>
      <vt:lpstr>Т1Б</vt:lpstr>
      <vt:lpstr>Т2А</vt:lpstr>
      <vt:lpstr>Т2</vt:lpstr>
      <vt:lpstr>Т3</vt:lpstr>
      <vt:lpstr>Т4</vt:lpstr>
      <vt:lpstr>T5</vt:lpstr>
      <vt:lpstr>Т6</vt:lpstr>
      <vt:lpstr>Т7</vt:lpstr>
      <vt:lpstr>T8</vt:lpstr>
      <vt:lpstr>T9</vt:lpstr>
      <vt:lpstr>Т10</vt:lpstr>
      <vt:lpstr>T11</vt:lpstr>
      <vt:lpstr>NPV</vt:lpstr>
      <vt:lpstr>показатели за оценка</vt:lpstr>
      <vt:lpstr>'T1'!Print_Area</vt:lpstr>
      <vt:lpstr>'T11'!Print_Area</vt:lpstr>
      <vt:lpstr>'T5'!Print_Area</vt:lpstr>
      <vt:lpstr>'T8'!Print_Area</vt:lpstr>
      <vt:lpstr>'T9'!Print_Area</vt:lpstr>
      <vt:lpstr>'Обща информация'!Print_Area</vt:lpstr>
      <vt:lpstr>Т2!Print_Area</vt:lpstr>
      <vt:lpstr>Т2А!Print_Area</vt:lpstr>
      <vt:lpstr>Т3!Print_Area</vt:lpstr>
      <vt:lpstr>Т4!Print_Area</vt:lpstr>
      <vt:lpstr>Т6!Print_Area</vt:lpstr>
      <vt:lpstr>Т7!Print_Area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Petar Mihaylov</cp:lastModifiedBy>
  <cp:lastPrinted>2018-05-29T12:07:43Z</cp:lastPrinted>
  <dcterms:created xsi:type="dcterms:W3CDTF">2001-04-09T06:53:10Z</dcterms:created>
  <dcterms:modified xsi:type="dcterms:W3CDTF">2025-02-27T10:34:19Z</dcterms:modified>
</cp:coreProperties>
</file>